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396" yWindow="-96" windowWidth="9456" windowHeight="6372" tabRatio="707"/>
  </bookViews>
  <sheets>
    <sheet name="Instructions" sheetId="15" r:id="rId1"/>
    <sheet name="Domain 1" sheetId="1" r:id="rId2"/>
    <sheet name="Domain 2" sheetId="4" r:id="rId3"/>
    <sheet name="Domain 3" sheetId="5" r:id="rId4"/>
    <sheet name="Domain 4" sheetId="6" r:id="rId5"/>
    <sheet name="Domain 5" sheetId="7" r:id="rId6"/>
    <sheet name="Action Plan" sheetId="18" r:id="rId7"/>
    <sheet name="Drop Down options" sheetId="11" state="hidden" r:id="rId8"/>
  </sheets>
  <definedNames>
    <definedName name="_xlnm._FilterDatabase" localSheetId="6" hidden="1">'Action Plan'!$A$3:$W$216</definedName>
    <definedName name="_xlnm._FilterDatabase" localSheetId="1" hidden="1">'Domain 1'!$B$3:$P$3</definedName>
    <definedName name="_xlnm._FilterDatabase" localSheetId="4" hidden="1">'Domain 4'!$B$3:$P$3</definedName>
    <definedName name="Element">'Drop Down options'!$A$10:$A$12</definedName>
    <definedName name="Elements">#REF!</definedName>
    <definedName name="Fully_Met">'Drop Down options'!$C$10</definedName>
    <definedName name="Not_Met">'Drop Down options'!$E$10</definedName>
    <definedName name="Partially_Met">'Drop Down options'!$D$10:$D$11</definedName>
  </definedNames>
  <calcPr calcId="145621"/>
</workbook>
</file>

<file path=xl/calcChain.xml><?xml version="1.0" encoding="utf-8"?>
<calcChain xmlns="http://schemas.openxmlformats.org/spreadsheetml/2006/main">
  <c r="V4" i="7" l="1"/>
  <c r="V4" i="4"/>
  <c r="V4" i="5"/>
  <c r="V4" i="6"/>
  <c r="V4" i="1"/>
  <c r="D209" i="18" l="1"/>
  <c r="D210" i="18"/>
  <c r="D211" i="18"/>
  <c r="D212" i="18"/>
  <c r="D213" i="18"/>
  <c r="D214" i="18"/>
  <c r="D215" i="18"/>
  <c r="D216" i="18"/>
  <c r="D208" i="18"/>
  <c r="D204" i="18"/>
  <c r="D205" i="18"/>
  <c r="D206" i="18"/>
  <c r="D207" i="18"/>
  <c r="D203" i="18"/>
  <c r="D200" i="18"/>
  <c r="D201" i="18"/>
  <c r="D202" i="18"/>
  <c r="D199" i="18"/>
  <c r="D196" i="18"/>
  <c r="D197" i="18"/>
  <c r="D198" i="18"/>
  <c r="D195" i="18"/>
  <c r="D193" i="18"/>
  <c r="D194" i="18"/>
  <c r="D192" i="18"/>
  <c r="D190" i="18"/>
  <c r="D191" i="18"/>
  <c r="D189" i="18"/>
  <c r="D183" i="18"/>
  <c r="D184" i="18"/>
  <c r="D185" i="18"/>
  <c r="D186" i="18"/>
  <c r="D187" i="18"/>
  <c r="D188" i="18"/>
  <c r="D182" i="18"/>
  <c r="D181" i="18"/>
  <c r="D180" i="18"/>
  <c r="D178" i="18"/>
  <c r="D179" i="18"/>
  <c r="D177" i="18"/>
  <c r="D176" i="18"/>
  <c r="D170" i="18"/>
  <c r="D171" i="18"/>
  <c r="D172" i="18"/>
  <c r="D173" i="18"/>
  <c r="D174" i="18"/>
  <c r="D175" i="18"/>
  <c r="D169" i="18"/>
  <c r="D164" i="18"/>
  <c r="D165" i="18"/>
  <c r="D166" i="18"/>
  <c r="D167" i="18"/>
  <c r="D168" i="18"/>
  <c r="D163" i="18"/>
  <c r="D153" i="18"/>
  <c r="D154" i="18"/>
  <c r="D155" i="18"/>
  <c r="D156" i="18"/>
  <c r="D157" i="18"/>
  <c r="D158" i="18"/>
  <c r="D159" i="18"/>
  <c r="D160" i="18"/>
  <c r="D161" i="18"/>
  <c r="D162" i="18"/>
  <c r="D152" i="18"/>
  <c r="D150" i="18"/>
  <c r="D151" i="18"/>
  <c r="D149" i="18"/>
  <c r="D147" i="18"/>
  <c r="D148" i="18"/>
  <c r="D146" i="18"/>
  <c r="D142" i="18"/>
  <c r="D143" i="18"/>
  <c r="D144" i="18"/>
  <c r="D145" i="18"/>
  <c r="D141" i="18"/>
  <c r="D139" i="18"/>
  <c r="D140" i="18"/>
  <c r="D138" i="18"/>
  <c r="D134" i="18"/>
  <c r="D135" i="18"/>
  <c r="D136" i="18"/>
  <c r="D137" i="18"/>
  <c r="D133" i="18"/>
  <c r="D130" i="18"/>
  <c r="D131" i="18"/>
  <c r="D132" i="18"/>
  <c r="D129" i="18"/>
  <c r="D124" i="18"/>
  <c r="D125" i="18"/>
  <c r="D126" i="18"/>
  <c r="D127" i="18"/>
  <c r="D128" i="18"/>
  <c r="D123" i="18"/>
  <c r="D122" i="18"/>
  <c r="D117" i="18"/>
  <c r="D118" i="18"/>
  <c r="D119" i="18"/>
  <c r="D120" i="18"/>
  <c r="D121" i="18"/>
  <c r="D116" i="18"/>
  <c r="D114" i="18"/>
  <c r="D115" i="18"/>
  <c r="D113" i="18"/>
  <c r="D111" i="18"/>
  <c r="D112" i="18"/>
  <c r="D110" i="18"/>
  <c r="D109" i="18"/>
  <c r="D108" i="18"/>
  <c r="D107" i="18"/>
  <c r="D106" i="18"/>
  <c r="D105" i="18"/>
  <c r="D103" i="18"/>
  <c r="D104" i="18"/>
  <c r="D102" i="18"/>
  <c r="D101" i="18"/>
  <c r="D98" i="18"/>
  <c r="D99" i="18"/>
  <c r="D100" i="18"/>
  <c r="D97" i="18"/>
  <c r="D96" i="18"/>
  <c r="D95" i="18"/>
  <c r="D93" i="18"/>
  <c r="D94" i="18"/>
  <c r="D92" i="18"/>
  <c r="D87" i="18"/>
  <c r="D88" i="18"/>
  <c r="D89" i="18"/>
  <c r="D90" i="18"/>
  <c r="D91" i="18"/>
  <c r="D86" i="18"/>
  <c r="D85" i="18"/>
  <c r="D84" i="18"/>
  <c r="D83" i="18"/>
  <c r="D82" i="18"/>
  <c r="D68" i="18"/>
  <c r="D69" i="18"/>
  <c r="D70" i="18"/>
  <c r="D71" i="18"/>
  <c r="D72" i="18"/>
  <c r="D73" i="18"/>
  <c r="D74" i="18"/>
  <c r="D75" i="18"/>
  <c r="D76" i="18"/>
  <c r="D77" i="18"/>
  <c r="D78" i="18"/>
  <c r="D79" i="18"/>
  <c r="D80" i="18"/>
  <c r="D81" i="18"/>
  <c r="D67" i="18"/>
  <c r="D66" i="18"/>
  <c r="D65" i="18"/>
  <c r="D60" i="18"/>
  <c r="D61" i="18"/>
  <c r="D62" i="18"/>
  <c r="D63" i="18"/>
  <c r="D64" i="18"/>
  <c r="D59" i="18"/>
  <c r="D56" i="18"/>
  <c r="D57" i="18"/>
  <c r="D58" i="18"/>
  <c r="D55" i="18"/>
  <c r="D52" i="18"/>
  <c r="D53" i="18"/>
  <c r="D54" i="18"/>
  <c r="D51" i="18"/>
  <c r="D44" i="18"/>
  <c r="D45" i="18"/>
  <c r="D46" i="18"/>
  <c r="D47" i="18"/>
  <c r="D48" i="18"/>
  <c r="D49" i="18"/>
  <c r="D50" i="18"/>
  <c r="D43" i="18"/>
  <c r="D39" i="18"/>
  <c r="D40" i="18"/>
  <c r="D41" i="18"/>
  <c r="D42" i="18"/>
  <c r="D38" i="18"/>
  <c r="D25" i="18"/>
  <c r="D26" i="18"/>
  <c r="D27" i="18"/>
  <c r="D28" i="18"/>
  <c r="D29" i="18"/>
  <c r="D30" i="18"/>
  <c r="D31" i="18"/>
  <c r="D32" i="18"/>
  <c r="D33" i="18"/>
  <c r="D34" i="18"/>
  <c r="D35" i="18"/>
  <c r="D36" i="18"/>
  <c r="D37" i="18"/>
  <c r="D24" i="18"/>
  <c r="D22" i="18"/>
  <c r="D23" i="18"/>
  <c r="D21" i="18"/>
  <c r="D19" i="18"/>
  <c r="D20" i="18"/>
  <c r="D18" i="18"/>
  <c r="D17" i="18"/>
  <c r="D16" i="18"/>
  <c r="D15" i="18"/>
  <c r="D14" i="18"/>
  <c r="D9" i="18"/>
  <c r="D10" i="18"/>
  <c r="D11" i="18"/>
  <c r="D12" i="18"/>
  <c r="D13" i="18"/>
  <c r="D8" i="18"/>
  <c r="D5" i="18"/>
  <c r="D6" i="18"/>
  <c r="D7" i="18"/>
  <c r="D4" i="18"/>
  <c r="R90" i="4"/>
  <c r="R89" i="4"/>
  <c r="R86" i="4"/>
  <c r="R82" i="4"/>
  <c r="R77" i="4"/>
  <c r="R76" i="4"/>
  <c r="R72" i="4"/>
  <c r="R71" i="4"/>
  <c r="R70" i="4"/>
  <c r="R69" i="4"/>
  <c r="R68" i="4"/>
  <c r="R67" i="4"/>
  <c r="R64" i="4"/>
  <c r="R63" i="4"/>
  <c r="R47" i="4"/>
  <c r="R46" i="4"/>
  <c r="R39" i="4"/>
  <c r="R38" i="4"/>
  <c r="R37" i="4"/>
  <c r="R36" i="4"/>
  <c r="R35" i="4"/>
  <c r="R34" i="4"/>
  <c r="R33" i="4"/>
  <c r="R32" i="4"/>
  <c r="R31" i="4"/>
  <c r="R30" i="4"/>
  <c r="R29" i="4"/>
  <c r="R28" i="4"/>
  <c r="R27" i="4"/>
  <c r="R26" i="4"/>
  <c r="R25" i="4"/>
  <c r="R24" i="4"/>
  <c r="R23" i="4"/>
  <c r="R17" i="4"/>
  <c r="R16" i="4"/>
  <c r="R15" i="4"/>
  <c r="R14" i="4"/>
  <c r="R13" i="4"/>
  <c r="R12" i="4"/>
  <c r="R11" i="4"/>
  <c r="R10" i="4"/>
  <c r="R9" i="4"/>
  <c r="R8" i="4"/>
  <c r="R7" i="4"/>
  <c r="R6" i="4"/>
  <c r="R5" i="4"/>
  <c r="R4" i="4"/>
  <c r="R15" i="5"/>
  <c r="R14" i="5"/>
  <c r="R13" i="5"/>
  <c r="R12" i="5"/>
  <c r="R11" i="5"/>
  <c r="R10" i="5"/>
  <c r="R6" i="5"/>
  <c r="R5" i="5"/>
  <c r="R4" i="5"/>
  <c r="R86" i="6"/>
  <c r="R85" i="6"/>
  <c r="R84" i="6"/>
  <c r="R83" i="6"/>
  <c r="R78" i="6"/>
  <c r="R77" i="6"/>
  <c r="R76" i="6"/>
  <c r="R72" i="6"/>
  <c r="R71" i="6"/>
  <c r="R70" i="6"/>
  <c r="R69" i="6"/>
  <c r="R68" i="6"/>
  <c r="R67" i="6"/>
  <c r="R66" i="6"/>
  <c r="R63" i="6"/>
  <c r="R62" i="6"/>
  <c r="R61" i="6"/>
  <c r="R59" i="6"/>
  <c r="R58" i="6"/>
  <c r="R57" i="6"/>
  <c r="R56" i="6"/>
  <c r="R55" i="6"/>
  <c r="R54" i="6"/>
  <c r="R53" i="6"/>
  <c r="R46" i="6"/>
  <c r="R45" i="6"/>
  <c r="R44" i="6"/>
  <c r="R43" i="6"/>
  <c r="R42" i="6"/>
  <c r="R41" i="6"/>
  <c r="R40" i="6"/>
  <c r="R39" i="6"/>
  <c r="R38" i="6"/>
  <c r="R37" i="6"/>
  <c r="R36" i="6"/>
  <c r="R32" i="6"/>
  <c r="R31" i="6"/>
  <c r="R30" i="6"/>
  <c r="R24" i="6"/>
  <c r="R23" i="6"/>
  <c r="R22" i="6"/>
  <c r="R15" i="6"/>
  <c r="R14" i="6"/>
  <c r="R13" i="6"/>
  <c r="R12" i="6"/>
  <c r="R4" i="6"/>
  <c r="R5" i="7"/>
  <c r="R6" i="7"/>
  <c r="R7" i="7"/>
  <c r="R8" i="7"/>
  <c r="R9" i="7"/>
  <c r="R10" i="7"/>
  <c r="R11" i="7"/>
  <c r="R12" i="7"/>
  <c r="R4" i="7"/>
  <c r="R23" i="1"/>
  <c r="R22" i="1"/>
  <c r="R21" i="1"/>
  <c r="R17" i="1"/>
  <c r="R14" i="1"/>
  <c r="R5" i="1"/>
  <c r="R6" i="1"/>
  <c r="R7" i="1"/>
  <c r="R4" i="1"/>
  <c r="S5" i="7" l="1"/>
  <c r="S6" i="7"/>
  <c r="S7" i="7"/>
  <c r="S8" i="7"/>
  <c r="S9" i="7"/>
  <c r="T9" i="7" s="1"/>
  <c r="S10" i="7"/>
  <c r="S11" i="7"/>
  <c r="S12" i="7"/>
  <c r="S4" i="7"/>
  <c r="S12" i="6"/>
  <c r="T12" i="6" s="1"/>
  <c r="S13" i="6"/>
  <c r="T13" i="6" s="1"/>
  <c r="S14" i="6"/>
  <c r="T14" i="6" s="1"/>
  <c r="S15" i="6"/>
  <c r="T15" i="6" s="1"/>
  <c r="S22" i="6"/>
  <c r="T22" i="6" s="1"/>
  <c r="S23" i="6"/>
  <c r="T23" i="6" s="1"/>
  <c r="S24" i="6"/>
  <c r="T24" i="6" s="1"/>
  <c r="S30" i="6"/>
  <c r="S31" i="6"/>
  <c r="T31" i="6" s="1"/>
  <c r="S32" i="6"/>
  <c r="T32" i="6" s="1"/>
  <c r="S36" i="6"/>
  <c r="T36" i="6" s="1"/>
  <c r="S37" i="6"/>
  <c r="T37" i="6" s="1"/>
  <c r="S38" i="6"/>
  <c r="T38" i="6" s="1"/>
  <c r="S39" i="6"/>
  <c r="T39" i="6" s="1"/>
  <c r="S40" i="6"/>
  <c r="T40" i="6" s="1"/>
  <c r="S41" i="6"/>
  <c r="T41" i="6" s="1"/>
  <c r="S42" i="6"/>
  <c r="T42" i="6" s="1"/>
  <c r="S43" i="6"/>
  <c r="T43" i="6" s="1"/>
  <c r="S44" i="6"/>
  <c r="T44" i="6" s="1"/>
  <c r="S45" i="6"/>
  <c r="T45" i="6" s="1"/>
  <c r="S46" i="6"/>
  <c r="T46" i="6" s="1"/>
  <c r="S53" i="6"/>
  <c r="T53" i="6" s="1"/>
  <c r="S54" i="6"/>
  <c r="T54" i="6" s="1"/>
  <c r="T55" i="6"/>
  <c r="S55" i="6"/>
  <c r="S56" i="6"/>
  <c r="T56" i="6" s="1"/>
  <c r="S57" i="6"/>
  <c r="T57" i="6" s="1"/>
  <c r="S58" i="6"/>
  <c r="T58" i="6" s="1"/>
  <c r="S59" i="6"/>
  <c r="T59" i="6" s="1"/>
  <c r="S61" i="6"/>
  <c r="T61" i="6" s="1"/>
  <c r="S62" i="6"/>
  <c r="T62" i="6" s="1"/>
  <c r="S63" i="6"/>
  <c r="T63" i="6" s="1"/>
  <c r="S66" i="6"/>
  <c r="T66" i="6" s="1"/>
  <c r="S67" i="6"/>
  <c r="T67" i="6" s="1"/>
  <c r="S68" i="6"/>
  <c r="T68" i="6" s="1"/>
  <c r="S69" i="6"/>
  <c r="T69" i="6" s="1"/>
  <c r="S70" i="6"/>
  <c r="T70" i="6" s="1"/>
  <c r="T71" i="6"/>
  <c r="S71" i="6"/>
  <c r="S72" i="6"/>
  <c r="T72" i="6" s="1"/>
  <c r="S76" i="6"/>
  <c r="T76" i="6" s="1"/>
  <c r="S77" i="6"/>
  <c r="T77" i="6" s="1"/>
  <c r="S78" i="6"/>
  <c r="T78" i="6" s="1"/>
  <c r="S83" i="6"/>
  <c r="T83" i="6" s="1"/>
  <c r="S84" i="6"/>
  <c r="T84" i="6" s="1"/>
  <c r="T85" i="6"/>
  <c r="S85" i="6"/>
  <c r="T86" i="6"/>
  <c r="S86" i="6"/>
  <c r="S4" i="6"/>
  <c r="S5" i="5"/>
  <c r="T5" i="5" s="1"/>
  <c r="S6" i="5"/>
  <c r="T6" i="5" s="1"/>
  <c r="S10" i="5"/>
  <c r="T10" i="5" s="1"/>
  <c r="T11" i="5"/>
  <c r="S11" i="5"/>
  <c r="S12" i="5"/>
  <c r="T12" i="5" s="1"/>
  <c r="S13" i="5"/>
  <c r="T13" i="5" s="1"/>
  <c r="S14" i="5"/>
  <c r="T14" i="5" s="1"/>
  <c r="S15" i="5"/>
  <c r="T15" i="5" s="1"/>
  <c r="S4" i="5"/>
  <c r="T4" i="5" s="1"/>
  <c r="S5" i="4"/>
  <c r="T5" i="4" s="1"/>
  <c r="T6" i="4"/>
  <c r="S6" i="4"/>
  <c r="S7" i="4"/>
  <c r="T7" i="4" s="1"/>
  <c r="S8" i="4"/>
  <c r="T8" i="4" s="1"/>
  <c r="S9" i="4"/>
  <c r="T9" i="4" s="1"/>
  <c r="S10" i="4"/>
  <c r="T10" i="4" s="1"/>
  <c r="T11" i="4"/>
  <c r="S11" i="4"/>
  <c r="S12" i="4"/>
  <c r="T12" i="4" s="1"/>
  <c r="S13" i="4"/>
  <c r="T13" i="4" s="1"/>
  <c r="S14" i="4"/>
  <c r="T14" i="4" s="1"/>
  <c r="S15" i="4"/>
  <c r="T15" i="4" s="1"/>
  <c r="T16" i="4"/>
  <c r="S16" i="4"/>
  <c r="S17" i="4"/>
  <c r="T17" i="4" s="1"/>
  <c r="T23" i="4"/>
  <c r="S23" i="4"/>
  <c r="S24" i="4"/>
  <c r="T24" i="4" s="1"/>
  <c r="S25" i="4"/>
  <c r="T25" i="4" s="1"/>
  <c r="S26" i="4"/>
  <c r="T26" i="4" s="1"/>
  <c r="S27" i="4"/>
  <c r="T27" i="4" s="1"/>
  <c r="S28" i="4"/>
  <c r="T28" i="4" s="1"/>
  <c r="S29" i="4"/>
  <c r="T29" i="4" s="1"/>
  <c r="S30" i="4"/>
  <c r="T30" i="4" s="1"/>
  <c r="S31" i="4"/>
  <c r="T31" i="4" s="1"/>
  <c r="S32" i="4"/>
  <c r="T32" i="4" s="1"/>
  <c r="S33" i="4"/>
  <c r="T33" i="4" s="1"/>
  <c r="S34" i="4"/>
  <c r="T34" i="4" s="1"/>
  <c r="S35" i="4"/>
  <c r="T35" i="4" s="1"/>
  <c r="S36" i="4"/>
  <c r="T36" i="4" s="1"/>
  <c r="S37" i="4"/>
  <c r="T37" i="4" s="1"/>
  <c r="S38" i="4"/>
  <c r="T38" i="4" s="1"/>
  <c r="S39" i="4"/>
  <c r="T39" i="4" s="1"/>
  <c r="T46" i="4"/>
  <c r="S46" i="4"/>
  <c r="S47" i="4"/>
  <c r="T47" i="4" s="1"/>
  <c r="S63" i="4"/>
  <c r="T63" i="4" s="1"/>
  <c r="S64" i="4"/>
  <c r="T64" i="4" s="1"/>
  <c r="S67" i="4"/>
  <c r="T67" i="4" s="1"/>
  <c r="S68" i="4"/>
  <c r="T68" i="4" s="1"/>
  <c r="S69" i="4"/>
  <c r="T69" i="4" s="1"/>
  <c r="S70" i="4"/>
  <c r="T70" i="4" s="1"/>
  <c r="S71" i="4"/>
  <c r="T71" i="4" s="1"/>
  <c r="S72" i="4"/>
  <c r="T72" i="4" s="1"/>
  <c r="T76" i="4"/>
  <c r="S76" i="4"/>
  <c r="S77" i="4"/>
  <c r="T77" i="4" s="1"/>
  <c r="T82" i="4"/>
  <c r="S82" i="4"/>
  <c r="S86" i="4"/>
  <c r="T86" i="4" s="1"/>
  <c r="S89" i="4"/>
  <c r="T89" i="4" s="1"/>
  <c r="S90" i="4"/>
  <c r="T90" i="4" s="1"/>
  <c r="S4" i="4"/>
  <c r="T4" i="4" s="1"/>
  <c r="S23" i="1"/>
  <c r="S22" i="1"/>
  <c r="S21" i="1"/>
  <c r="S17" i="1"/>
  <c r="S14" i="1"/>
  <c r="S7" i="1"/>
  <c r="T7" i="1" s="1"/>
  <c r="S6" i="1"/>
  <c r="T6" i="1" s="1"/>
  <c r="S5" i="1"/>
  <c r="T5" i="1" s="1"/>
  <c r="S4" i="1"/>
  <c r="V5" i="5" l="1"/>
  <c r="W4" i="5" s="1"/>
  <c r="W5" i="5" s="1"/>
  <c r="V5" i="4"/>
  <c r="W4" i="4" s="1"/>
  <c r="W5" i="4" s="1"/>
  <c r="T4" i="6"/>
  <c r="V5" i="6" s="1"/>
  <c r="W4" i="6" s="1"/>
  <c r="W5" i="6" s="1"/>
  <c r="T12" i="7"/>
  <c r="T11" i="7"/>
  <c r="T10" i="7"/>
  <c r="T8" i="7"/>
  <c r="T7" i="7"/>
  <c r="T6" i="7"/>
  <c r="T5" i="7"/>
  <c r="T4" i="7"/>
  <c r="T14" i="1"/>
  <c r="T17" i="1"/>
  <c r="T21" i="1"/>
  <c r="T22" i="1"/>
  <c r="T23" i="1"/>
  <c r="V5" i="7" l="1"/>
  <c r="W4" i="7" s="1"/>
  <c r="W5" i="7" s="1"/>
  <c r="T4" i="1"/>
  <c r="V5" i="1" s="1"/>
  <c r="W4" i="1" s="1"/>
  <c r="W5" i="1" s="1"/>
</calcChain>
</file>

<file path=xl/sharedStrings.xml><?xml version="1.0" encoding="utf-8"?>
<sst xmlns="http://schemas.openxmlformats.org/spreadsheetml/2006/main" count="859" uniqueCount="421">
  <si>
    <t>Element</t>
  </si>
  <si>
    <t>Sub-element (if applicable)</t>
  </si>
  <si>
    <t>(drop down)</t>
  </si>
  <si>
    <t>Specify other</t>
  </si>
  <si>
    <t xml:space="preserve"> (free text box)</t>
  </si>
  <si>
    <t>People’s initial medication history, is captured and recorded at reception.</t>
  </si>
  <si>
    <t>Critical medicines needed by people are accessed and continued during and outside healthcare and pharmacy core hours.</t>
  </si>
  <si>
    <t>A full medicines reconciliation is commenced and completed within 72 hours of admission.</t>
  </si>
  <si>
    <t>Audit</t>
  </si>
  <si>
    <t>Action Plan</t>
  </si>
  <si>
    <t>Meeting Minutes</t>
  </si>
  <si>
    <t>Policy Document</t>
  </si>
  <si>
    <t>SOP</t>
  </si>
  <si>
    <t>Report</t>
  </si>
  <si>
    <t>Official record</t>
  </si>
  <si>
    <t>Workforce records</t>
  </si>
  <si>
    <t xml:space="preserve">Other </t>
  </si>
  <si>
    <t xml:space="preserve">No. </t>
  </si>
  <si>
    <t>Tick all that apply in right hand column</t>
  </si>
  <si>
    <t>2.1.1</t>
  </si>
  <si>
    <t>The IP policy encourages people to keep their medicines and self-administer them, unless they are unable to do so</t>
  </si>
  <si>
    <t>2.1.2</t>
  </si>
  <si>
    <t>The IP policy identifies any specific medicines that are excluded as full IP and are supplied under supervision or a reduced quantity of possession (e.g. weekly IP)</t>
  </si>
  <si>
    <t>2.1.3</t>
  </si>
  <si>
    <t>The IP policy excludes Schedule 2, 3 and 4 Controlled Drugs as IP. These are supplied under supervision unless in exceptional circumstances on an individual case basis</t>
  </si>
  <si>
    <t>2.1.4</t>
  </si>
  <si>
    <t>The IP policy requires that people have a review of their suitability for keeping their medicines as part of ongoing review of their care, or if a risk to their safety is identified during their stay.</t>
  </si>
  <si>
    <t>2.1.5</t>
  </si>
  <si>
    <t xml:space="preserve">The IP policy is shared with all healthcare staff and implemented by them within the medicines pathway </t>
  </si>
  <si>
    <t>2.1.6</t>
  </si>
  <si>
    <t xml:space="preserve">The IP policy requires provision of information to people about the basis of the local policy and how this is used to individualise their care and safety and optimise use of medicines. </t>
  </si>
  <si>
    <t xml:space="preserve">People are assessed for their suitability for keeping their medicines using approved in-possession risk assessment tools </t>
  </si>
  <si>
    <t>2.2.1</t>
  </si>
  <si>
    <t>There is an initial assessment within 24 hours of admission enabling continued access to medicines.</t>
  </si>
  <si>
    <t>2.2.2</t>
  </si>
  <si>
    <t>Medicines brought into the secure environment by people are able to be used.</t>
  </si>
  <si>
    <t>2.3.1</t>
  </si>
  <si>
    <t xml:space="preserve">Medicines brought in are used to inform the initial medication history and medicines reconciliation. </t>
  </si>
  <si>
    <t>2.3.2</t>
  </si>
  <si>
    <t>Medicines brought in are assessed as suitable and are used to continue people’s access to the medicine if clinically appropriate.</t>
  </si>
  <si>
    <t>2.3.3</t>
  </si>
  <si>
    <t>Medicines brought in are destroyed if not needed with patient consent and assurance that medicines to meet their needs will be provided during their stay.</t>
  </si>
  <si>
    <t xml:space="preserve">People receive or are referred for additional services and support for taking medicines as part of the reception screening and as the need is identified during their stay. </t>
  </si>
  <si>
    <t xml:space="preserve">Information provided to people, written and verbal, is in a format or language they need based on their physical, mental health, understanding of the English language and literacy. </t>
  </si>
  <si>
    <t>People are given information about how they can access medicines in the secure environment via healthcare or other areas (for example a shop or other retail mechanism).</t>
  </si>
  <si>
    <r>
      <t xml:space="preserve">If fully met/partially met what evidence do you have to support this?
</t>
    </r>
    <r>
      <rPr>
        <sz val="10"/>
        <color rgb="FFFF0000"/>
        <rFont val="Arial"/>
        <family val="2"/>
      </rPr>
      <t>(please select Yes or No)</t>
    </r>
  </si>
  <si>
    <t>Is the standard fully met/partially met/not met</t>
  </si>
  <si>
    <t>People can purchase over-the-counter medicines that are not appropriate for supply on the NHS and would have been purchased in the community from a locally agreed list (e.g. herbal remedies, skin/scalp preparations for cosmetic purposes, vitamin supplements, simple analgesia, indigestion remedies, etc.).</t>
  </si>
  <si>
    <t xml:space="preserve">People can access a range of medicines through healthcare via agreed protocols for non-prescription medicines used for minor ailments. Administration or supplies via healthcare are recorded as part of the person’s clinical record and people are referred for additional clinical care if needed. </t>
  </si>
  <si>
    <t xml:space="preserve">People can store medicines safely with individual lockable secure storage available in shared accommodation. (N.B. This storage facility may be used for other personal items as well) </t>
  </si>
  <si>
    <t xml:space="preserve">People self-administering full IP medicines are able to request repeat prescriptions themselves using local processes. </t>
  </si>
  <si>
    <t xml:space="preserve">People can see a pharmacist or pharmacy technician at the secure environment to discuss their medicines and receive support they need to optimise their care. </t>
  </si>
  <si>
    <t>Prescribers do not issue private prescriptions, unless the item is not available on the NHS. The person pays for the medicine and any fees from personal funds.</t>
  </si>
  <si>
    <t xml:space="preserve">People have their allergy status on medicines recorded, checked and used to prescribe new medicines safely. </t>
  </si>
  <si>
    <t xml:space="preserve">All prescribers use the health and justice information system to prescribe and print prescriptions. This includes in-reach prescribers (e.g. mental health, dental, substance misuse clinicians) who should also prescribe directly for people and not delegate this to another prescriber when initiating or adjusting medicines. </t>
  </si>
  <si>
    <t xml:space="preserve">Prescribed medicines have a documented indication recorded in the person’s record that simplifies clinical monitoring or audit and continuity of care. </t>
  </si>
  <si>
    <t xml:space="preserve">People receive prescriptions that utilise the national customised prescription form for routine day to day prescribing. </t>
  </si>
  <si>
    <t xml:space="preserve">Prescriptions are usually written for up to a month’s supply or a single pack with a documented review date. </t>
  </si>
  <si>
    <t>The formulary takes account of recognised resources</t>
  </si>
  <si>
    <t xml:space="preserve">Prescribers accurately and consistently include the possession status of the medicine on the prescription based on the person’s individual risk assessment and local in-possession policy </t>
  </si>
  <si>
    <t>People receive medicines that are evidence based and clinically appropriate for their needs using a locally agreed formulary which is ratified by a local medicines management committee.</t>
  </si>
  <si>
    <t>6.11.1</t>
  </si>
  <si>
    <t>6.11.2</t>
  </si>
  <si>
    <t>6.11.3</t>
  </si>
  <si>
    <t>6.11.4</t>
  </si>
  <si>
    <t>6.11.5</t>
  </si>
  <si>
    <t xml:space="preserve">Formularies for primary care prescribed medicines used by local primary care services </t>
  </si>
  <si>
    <t xml:space="preserve">National formularies for secure environments </t>
  </si>
  <si>
    <t xml:space="preserve">Specialist provider formularies for in-reach specialist care (for example specialist mental health, dental, substance misuse prescribers) </t>
  </si>
  <si>
    <t xml:space="preserve">NHS England commissioning policies and local agreements for shared care and hospital only prescribing that includes clear monitoring responsibilities for the prescribed medicine(s) </t>
  </si>
  <si>
    <t xml:space="preserve">Selection of specific formulations for medicines that pose a high risk of diversion or harm. </t>
  </si>
  <si>
    <t xml:space="preserve">People receive individualised care using non-formulary medicines via a local exceptional case process which is fully documented in the person’s clinical record. </t>
  </si>
  <si>
    <t>Prescribing responsibility for specialist medicines is retained by the specialist prescriber (for example secondary care clinician, dentists) in line with national, local shared care and primary care policies.</t>
  </si>
  <si>
    <t>People who access medicines via external prescribers (e.g. hospital prescribers) have this medicine documented within their clinical record in the secure environment. This is used to ensure continuity of access to the medicine and safe prescribing of concurrent medicines.</t>
  </si>
  <si>
    <t>People are able to receive a specific number of repeat prescriptions or there is a specific date after which a clinical review is provided before further prescriptions are issued for the repeat medicines. Periods between clinical reviews will usually be no more than 6 months.</t>
  </si>
  <si>
    <t xml:space="preserve">People who fail to request, collect repeat medicines or request repeat medicines too frequently are identified and offered support to help them self-manage their medicines and referred for a medication review if necessary. </t>
  </si>
  <si>
    <t xml:space="preserve">People needing repeat prescriptions are able to access them using local processes, in line with best practice that minimise missed doses of medicines. </t>
  </si>
  <si>
    <t xml:space="preserve">Where one or more medicines are held not in possession, or weekly IP, systems are in place to ensure timely ordering and supply of these medicines. </t>
  </si>
  <si>
    <t>People have a clinical medication review included in their care plan.</t>
  </si>
  <si>
    <t>8.1.1</t>
  </si>
  <si>
    <t>8.1.2</t>
  </si>
  <si>
    <t>8.1.3</t>
  </si>
  <si>
    <t>8.1.4</t>
  </si>
  <si>
    <t xml:space="preserve">This is based on their individual clinical needs, current prescribed medicines and additional information about their day to day activities relevant to their clinical outcomes </t>
  </si>
  <si>
    <t xml:space="preserve">This is based on national clinical guidelines </t>
  </si>
  <si>
    <t xml:space="preserve">This is based on local care pathways and procedures </t>
  </si>
  <si>
    <t xml:space="preserve">This is based on therapeutic drug monitoring needed for specific medicines. </t>
  </si>
  <si>
    <t xml:space="preserve">People are able to have a Medicines Use Review or access a New Medicines Service by pharmacy staff that are equivalent to the services available via community pharmacies. Local arrangements exist to identify people and offer these services to people that would benefit them and enable people to self-refer for them. </t>
  </si>
  <si>
    <t xml:space="preserve">The completion and outcomes from the review is read coded and clearly documented in the person’s clinical record and care plan. </t>
  </si>
  <si>
    <t xml:space="preserve">People receive a responsive pharmacy service </t>
  </si>
  <si>
    <t>9.3.1</t>
  </si>
  <si>
    <t xml:space="preserve">Prescriptions are received each day Monday to Friday with additional routine receipt on Saturdays, Sundays and Bank Holidays if the pharmacy is open </t>
  </si>
  <si>
    <t>9.3.2</t>
  </si>
  <si>
    <t xml:space="preserve">Repeat dispensed medicines are delivered usually within 48 hours (up to 96 hours over bank holidays) </t>
  </si>
  <si>
    <t>9.3.3</t>
  </si>
  <si>
    <t xml:space="preserve">Clear information is provided, with regular updates in the event that all or part of the medicine/ prescription cannot be supplied with support to enable the clinician and the person to make alternative arrangements or choices of access or treatment </t>
  </si>
  <si>
    <t>9.3.4</t>
  </si>
  <si>
    <t xml:space="preserve">Acute/urgent prescriptions are dispensed and delivered ideally on the same day, but as a minimum within 24 hours. Arrangements must be in place for use of alternative pharmacies when the contracted pharmacy is closed </t>
  </si>
  <si>
    <t>9.3.5</t>
  </si>
  <si>
    <t xml:space="preserve">The timing of prescription/order receipt and delivery is aligned with the clinical services being delivered to people and operational requirements in the secure environment </t>
  </si>
  <si>
    <t>9.3.6</t>
  </si>
  <si>
    <t xml:space="preserve">Medicines are provided in suitable containers that meet national guidance and meet the additional needs of people such as monitored dosage systems, specific labelling and language needs. </t>
  </si>
  <si>
    <t xml:space="preserve">People and the healthcare team have access to on-site pharmacist and pharmacy workforce that delivers a pharmacist-led, clinically and safety focussed service </t>
  </si>
  <si>
    <t>The roles of the on-site pharmacy team are based on people’s needs.</t>
  </si>
  <si>
    <t>10.3.1</t>
  </si>
  <si>
    <t>The pharmacy team directly supplies/administers medicines and advises people about their medicines</t>
  </si>
  <si>
    <t>10.3.2.</t>
  </si>
  <si>
    <t>The pharmacy team provides medicines use reviews and new medicines services</t>
  </si>
  <si>
    <t>10.3.3</t>
  </si>
  <si>
    <t>The pharmacy team provides public health and well-being services</t>
  </si>
  <si>
    <t>10.3.4</t>
  </si>
  <si>
    <t>The pharmacy team provides expertise in practical therapeutics, medication safety and delivering training for the healthcare team</t>
  </si>
  <si>
    <t>10.3.5</t>
  </si>
  <si>
    <t>The pharmacy team establishes ongoing professional relationships with individual people receiving medicines and the healthcare teams and secure environment staff</t>
  </si>
  <si>
    <t>10.3.6</t>
  </si>
  <si>
    <t>The pharmacy team facilitates communication and liaison across a person’s care pathway (including the wider primary care workforce, secondary care, social care and domiciliary environments)</t>
  </si>
  <si>
    <t>10.3.7</t>
  </si>
  <si>
    <t>The pharmacy team supports people with long term conditions such as “difficult” hypertension, compliance with lipid-lowering therapy or mental health medicines in partnership with other clinicians</t>
  </si>
  <si>
    <t>10.3.8</t>
  </si>
  <si>
    <t>The pharmacy team supports or manages repeat prescribing processes</t>
  </si>
  <si>
    <t>10.3.9</t>
  </si>
  <si>
    <t>The pharmacy team supports the implementation of in-possession policies and processes</t>
  </si>
  <si>
    <t>10.3.10</t>
  </si>
  <si>
    <t>The pharmacy team offers a holistic approach to the use and understanding of medicines by patients that includes step up and step down management required in long term conditions, including mental health and pain management</t>
  </si>
  <si>
    <t>10.3.11</t>
  </si>
  <si>
    <t>The pharmacy team facilitates access to medicines (e.g. arranging secondary care medicines, “specials”, unusual formulations etc.)</t>
  </si>
  <si>
    <t>10.3.12</t>
  </si>
  <si>
    <t>The pharmacy team interprets national and local commissioning decisions as they relate to medicines and use by people</t>
  </si>
  <si>
    <t>10.3.13</t>
  </si>
  <si>
    <t>The pharmacy team identifies opportunities for savings and efficiencies where that does not conflict with the interests of individual people</t>
  </si>
  <si>
    <t>10.3.14</t>
  </si>
  <si>
    <t>The pharmacy team supports the design of medicines pathways that integrate operational safety of medicines alongside clinical care pathways</t>
  </si>
  <si>
    <t>10.3.15</t>
  </si>
  <si>
    <t>The pharmacy team provides specialist analysis of audits and supports governance processes within the service</t>
  </si>
  <si>
    <t xml:space="preserve">People are able to receive medicines in a medical emergency in line with legislation and national guidance. </t>
  </si>
  <si>
    <t>Contingency arrangements allow people to receive medicines when usual procedures are not possible</t>
  </si>
  <si>
    <t>A plan is available to allow people to receive medicines when a security episode in the prison or enforced lock down that covers a period where people would collect their medicines.</t>
  </si>
  <si>
    <t>A plan is available to allow people to receive medicines during an infection control incident such as a seasonal outbreak or pandemic flu</t>
  </si>
  <si>
    <t>11.2.1</t>
  </si>
  <si>
    <t>11.2.2</t>
  </si>
  <si>
    <t>People have not in-possession medicines supplied and administered to them by registered healthcare professionals and an additional witness where necessary and as defined locally (e.g. for Controlled Drugs).</t>
  </si>
  <si>
    <t>People have in possession medicines supplied to them by a competent member of healthcare or pharmacy staff who has access to a registered healthcare professional within the site at the time the supply is made.</t>
  </si>
  <si>
    <t xml:space="preserve">People will only receive medicines via verbal order under exceptional circumstances (and never for Schedule 2 and 3 Controlled Drugs) where provision of a written or electronic prescription is not possible and failure to supply or administer the medicine would be harmful. </t>
  </si>
  <si>
    <t>11.6.1</t>
  </si>
  <si>
    <t>Where verbal orders are used a formal procedure is in place to ensure that the verbal order is given by a prescriber, and received, recorded and acted on by a registered healthcare professional</t>
  </si>
  <si>
    <t>11.6.2</t>
  </si>
  <si>
    <t>Where verbal orders are used the procedure will specify the duration for which a verbal order will apply, and the process for obtaining written confirmation of the prescriber’s verbal instructions</t>
  </si>
  <si>
    <t>11.6.3</t>
  </si>
  <si>
    <t>Where verbal orders are used the procedure will cover other methods of receiving remote instructions such as fax or secure email.</t>
  </si>
  <si>
    <t>People receive medicines via best practice procedures that meet legislative and professional standards for the supply and administration of medicines. If a medicine is not administered or supplied for clinical reasons, the person is informed of the reason, is referred for a clinical assessment and a record made in the patient record of the reasons for non-administration or supply.</t>
  </si>
  <si>
    <t>Medicines Administration Points (MAPs- the rooms used from which medicines are supplied) meet the required criteria</t>
  </si>
  <si>
    <t>11.9.1</t>
  </si>
  <si>
    <t xml:space="preserve">MAPs are open at times that enable people to take their medicines at the right time for the dose regime they have </t>
  </si>
  <si>
    <t>11.9.2</t>
  </si>
  <si>
    <t>11.9.3</t>
  </si>
  <si>
    <t xml:space="preserve">MAPs are fit for purpose for medicines storage, effective identification of people collecting medicines and the safety features needed to administer and supply medicines/ doses safely, whilst retaining confidentiality (e.g. sufficiently large hatch sizes to observe oral administration; separation of the person collecting the medicine from other people waiting for their medicines) </t>
  </si>
  <si>
    <t>11.9.4</t>
  </si>
  <si>
    <t xml:space="preserve">MAPs have IT available to electronically record the administration or the supply of the medicine. </t>
  </si>
  <si>
    <t>People are able to receive not in possession medicines with clear information about how these supervised doses will be given</t>
  </si>
  <si>
    <t>11.10</t>
  </si>
  <si>
    <t>11.10.1</t>
  </si>
  <si>
    <t>There are clear roles and responsibilities for the person to take the dose in line with the safe processes they have been informed of and have consented to</t>
  </si>
  <si>
    <t>11.10.2</t>
  </si>
  <si>
    <t xml:space="preserve">There are clear roles and responsibilities for the healthcare team who administer supervised doses within agreed procedures that meet national professional expectations </t>
  </si>
  <si>
    <t>11.10.3</t>
  </si>
  <si>
    <t>There are clear roles and responsibilities for security staff that support the healthcare team by managing the people waiting for their medicines: to maintain the confidentiality of the person collecting medicines; identifying and acting on diversion of medicines during and after the person has been given their medicine and supporting the healthcare staff when an incident occurs with a person collecting their medicine.</t>
  </si>
  <si>
    <t xml:space="preserve">This process results in the person being contacted to receive the dose of critical medicines </t>
  </si>
  <si>
    <t xml:space="preserve">This process results in the person being referred for clinical review in the event that 3 or more doses have been missed with further doses being withheld unless further supply is authorised by a prescriber. </t>
  </si>
  <si>
    <t>When a person fails to collect in-possession medication there is a process in place to identify these people and to follow up their adherence and well-being and refer them for further clinical review as needed.</t>
  </si>
  <si>
    <t>When a person receives a medicine that is not in an original pack alternative arrangements are used to ensure people can receive a copy of the manufacturer’s patient information leaflet.</t>
  </si>
  <si>
    <t>People have sufficient medicines and dressings, in dispensed packs (including Controlled Drugs) when they are released (into the community or for deportation) or transferred to another health and justice setting, including Approved Premises.  This supply will be for a minimum of 7 days and usually a maximum of a month’s supply.</t>
  </si>
  <si>
    <t>People receive substance misuse medication and other not-in possession doses of “once daily” medicines before they leave to maximise the time available before their next dose.</t>
  </si>
  <si>
    <t>Where the transfer or release date is known in advance there is a discharge plan</t>
  </si>
  <si>
    <t xml:space="preserve">Within this plan people receive information about their medicines before they leave to support them in being able to continue to take their medicines </t>
  </si>
  <si>
    <t xml:space="preserve">Within this plan people have ongoing care provision in place for when they leave if released into the community for specialist care or substance misuse services or individual needs to support safe medicines adherence </t>
  </si>
  <si>
    <t>Within this plan people, for people leaving the UK, checks are completed to confirm the legal status of each medicine in the destination country.</t>
  </si>
  <si>
    <t>12.3.1</t>
  </si>
  <si>
    <t>12.3.2</t>
  </si>
  <si>
    <t>12.3.3</t>
  </si>
  <si>
    <t xml:space="preserve">Where the release into the community is unplanned, people are given or can access FP10/ FP10MDA prescriptions so they can access their medicines via a community pharmacy. </t>
  </si>
  <si>
    <t xml:space="preserve">People who need doses of critical medicines during transit are able to access these doses. </t>
  </si>
  <si>
    <t>Medicines that are not needed during transit are stored safely within the person’s property with a clear audit trail where responsibility for safe and secure storage is passed between healthcare and transport organisations.</t>
  </si>
  <si>
    <t>People are given a discharge summary on release or transfer that provides information about their ongoing needs for medicines.</t>
  </si>
  <si>
    <t xml:space="preserve">The discharge summary is available to the person and clinicians taking on the care of the person ideally at the time of, and certainly within 24 hours of, them leaving. </t>
  </si>
  <si>
    <t>People who are transferred for hospital treatment have a summary of the current prescribed and other relevant medicines needs included in the shared clinical information.</t>
  </si>
  <si>
    <t xml:space="preserve">A functioning medicines management committee (MMC) meets with Terms of Reference and specific accountabilities to the local internal governance structure and external commissioning partnership board or equivalent. </t>
  </si>
  <si>
    <t>The following are member of the MMC:</t>
  </si>
  <si>
    <t>Clinical staff (primary care)</t>
  </si>
  <si>
    <t>Clinical staff (mental health)</t>
  </si>
  <si>
    <t>Clinical staff (SMS)</t>
  </si>
  <si>
    <t>Prescribers</t>
  </si>
  <si>
    <t>Security staff</t>
  </si>
  <si>
    <t xml:space="preserve">A named local lead, who operationally is accountable and responsible for the day to day delivery of the medicines governance infrastructure. </t>
  </si>
  <si>
    <t xml:space="preserve">An overarching, up to date medicines policy or code exists that describes the principles or basis on which medicines (including unlicensed medicines) are used and handled within the organisation. This policy should be underpinned and operationalised by formularies, procedures and additional policies relevant to these standards. </t>
  </si>
  <si>
    <t>People receiving medicines are able to influence and share their experiences which inform medicines policies and procedures.</t>
  </si>
  <si>
    <t>Where PGDs are used:</t>
  </si>
  <si>
    <t xml:space="preserve">A PGD is used when a patient specific direction cannot be used for effective access to care </t>
  </si>
  <si>
    <t xml:space="preserve">The organisational medicines policy includes the basis for PGD development and use </t>
  </si>
  <si>
    <t xml:space="preserve">Legal and best practice arrangements are used for the development, authorisation and use of the PGD </t>
  </si>
  <si>
    <t xml:space="preserve">Where a supply is made under a PGD, people receive a labelled supply of the medicine they take away with them in line with regulatory and best practice </t>
  </si>
  <si>
    <t>The administration or supply under a PGD is recorded in the clinical record</t>
  </si>
  <si>
    <t>People are administered or receive a supply of non-prescribed medicines (e.g. over-the-counter medicines or directly administered medicines) via protocols that are formally developed to include information to ensure safe supply and appropriate referral.</t>
  </si>
  <si>
    <t xml:space="preserve">The organisation’s medicines policy and/or codes describes how SOPs are integrated into a system of safe medicines use across and within the organisation. </t>
  </si>
  <si>
    <t>People access medicines and staff handle medicines according to procedures.</t>
  </si>
  <si>
    <t xml:space="preserve">Procedures cover the full medicines pathway so that medicines are handled consistently by clinical and operational staff </t>
  </si>
  <si>
    <t xml:space="preserve">Procedures take into account specific national operational policies relevant to secure environments (e.g. Home Office and HMPPS publications) </t>
  </si>
  <si>
    <t xml:space="preserve">Procedures are ratified by the MMC and are signed up to by all staff who deliver the procedures within the scope of the SOPs </t>
  </si>
  <si>
    <t xml:space="preserve">Procedures indicate who is authorised to carry out each activity, are signed by staff using them and indicate what training is necessary, and what records will be kept </t>
  </si>
  <si>
    <t xml:space="preserve">Procedures are audited to assure people and the organisation that medicines are being handled safely. </t>
  </si>
  <si>
    <t>Codes and SOPs are reviewed at least every 2 years, or more frequently when procedures or legislation changes or as a result of learning from a safety incident.</t>
  </si>
  <si>
    <t>There is a medication safety officer (MSO) or medication safety lead for the prison or organisation delivering healthcare services to people. The MSO or medication safety lead is linked into and contributes to the national or local MSO and other medicines safety networks.</t>
  </si>
  <si>
    <t>When there is a medication incident, whether this is a near miss or is identified after the person receives the medicine, the incident is formally reported.</t>
  </si>
  <si>
    <t xml:space="preserve">Incidents are reported in line with national guidance and the requirement to report incidents to the National Reporting and Learning System </t>
  </si>
  <si>
    <t xml:space="preserve">Incidents are reported in line with the local reporting strategy (i.e. what to report) and reporting mechanisms that include escalation of the incidents within the organisation and to NHS England commissioners in line with current national and local requirements </t>
  </si>
  <si>
    <t>There are shared reporting arrangements between healthcare and other teams within the secure environment.</t>
  </si>
  <si>
    <t>Medication safety incidents undergo a root cause analysis with subsequent learning, adaptation of procedures and evaluation of changed processes to minimise the risk of similar incidents.</t>
  </si>
  <si>
    <t xml:space="preserve">People who have experienced a medication error are informed, apologised to, and appraised of any action being taken to rectify the error. </t>
  </si>
  <si>
    <t xml:space="preserve">Learning from medication errors and systems failures related to medicines is shared with the multidisciplinary team and the whole organisation if appropriate, and acted upon to improve practice and safety. </t>
  </si>
  <si>
    <t>Security incidents related to medicines that are identified or reported by security staff are shared with the healthcare team. This enables clinical consequences of the incident for the person to be followed up.</t>
  </si>
  <si>
    <t xml:space="preserve">Medication incidents are collated and reported to the MMC, who can identify incident trends and oversee the handling of the incidents. </t>
  </si>
  <si>
    <t xml:space="preserve">A process is implemented for receiving, acknowledging and acting on medicines safety alerts, including drug recalls, whether national or local. </t>
  </si>
  <si>
    <t xml:space="preserve">Controlled Drugs legislation (including licensing) is implemented and good practice as described by CQC, NICE and related publications is used to prescribe and manage CDs. </t>
  </si>
  <si>
    <t xml:space="preserve">Partnership between security teams and healthcare teams is actively demonstrated to develop collaborative procedures for CDs. </t>
  </si>
  <si>
    <t xml:space="preserve">Where a CD Accountable Officer (CDAO) is not legally required, there is a nominated lead who is responsible for the handling of CDs in the same way as a CDAO. </t>
  </si>
  <si>
    <t>CDAOs and CD leads share intelligence, information and complete self-assessments regarding the management of CDs via engagement with CDLINs (CD Local Intelligence Networks)</t>
  </si>
  <si>
    <t>SOPs are in place for CDs</t>
  </si>
  <si>
    <t xml:space="preserve">The CD SOP covers who has access to CDs </t>
  </si>
  <si>
    <t xml:space="preserve">The CD SOP covers where CDs are stored </t>
  </si>
  <si>
    <t xml:space="preserve">The CD SOP covers security, including transporting CDs within the secure environment </t>
  </si>
  <si>
    <t xml:space="preserve">The CD SOP covers disposal and destruction for stock and patient’s own CDs as required within legislation and local CDAO arrangements </t>
  </si>
  <si>
    <t xml:space="preserve">The CD SOP covers who should be alerted if complications or concerns arise including when and how to report CD incidents </t>
  </si>
  <si>
    <t xml:space="preserve">The CD SOP covers record keeping including CD Register and record of patient returned CDs. </t>
  </si>
  <si>
    <t>Transporting of CDs within the site includes additional safeguards, such as a radio for prompt reporting of a CD incident during transit and agreed times when CDs can be transported safely.</t>
  </si>
  <si>
    <t>Where more than one provider deliver services that include the prescribing or use of stock CDs (Schedule 2-5) providers must ensure there is a clear delineation of ownership, accountability and handling of CDs between their organisations. For example where a second provider requisitions and supplies CDs this provider will need the relevant licences and will need to record CD transactions in a separate CD register to the one held by the main healthcare provider.</t>
  </si>
  <si>
    <t>Requisitions for CDs can be completed using an in-house order form or the national CD requisition form. The requisition must be counter-signed by a doctor or pharmacist as required by the Misuse of Drugs Act 1971 and associated guidance.</t>
  </si>
  <si>
    <t>Transfer of CDs from one area of the secure environment for storage in another should be undertaken using a written internal order form and receipt in the recorded.</t>
  </si>
  <si>
    <t>At least one registered healthcare professional should be responsible for administration and a second suitable person should be present to witness and countersign administration and also to countersign the Controlled Drugs register.</t>
  </si>
  <si>
    <t>Local policies specify the competencies required for the second person witnessing the administration to ensure they are aware of the relevant legislation and best practice guidance.</t>
  </si>
  <si>
    <t xml:space="preserve">People receive CDs (Schedule 2-4) under supervision except under exceptional circumstances agreed by the MMC. </t>
  </si>
  <si>
    <t>18.13.1</t>
  </si>
  <si>
    <t>Methadone and buprenorphine are administered from bulk stock supplies if 10 or more people are receiving these medicines. For other CDs, named supplies are provided.</t>
  </si>
  <si>
    <t>Prescriptions for people receiving CDs from stock should be clinically checked by a pharmacist to ensure that the CD and any concurrent medicines are safe for the person to take.</t>
  </si>
  <si>
    <t>Administration of liquid medicines such as methadone oral solution 1mg/ml to a number of people (&gt;10 from one MAP) on a regular basis should be risk assessed and will usually be undertaken via an automated pump or a computerised pump system.</t>
  </si>
  <si>
    <t xml:space="preserve">People prescribed CDs (Schedule 2 and 3) will not have their supply of CDs interrupted on transfer to another custodial setting. </t>
  </si>
  <si>
    <t>18.16.1</t>
  </si>
  <si>
    <t xml:space="preserve">A copy of the original Schedule 2 or 3 CD prescription showing the handwritten signature of the prescriber is sent or is available to the receiving custodial setting (in electronic or paper format) </t>
  </si>
  <si>
    <t xml:space="preserve">A supply of the CD (if this is not held as stock in the receiving custodial site) is sent together with information on the recent administration history of the CD to the patient. </t>
  </si>
  <si>
    <t>As with other medicines people being released, transferred or deported should have access to at least 7 days’ supply of their CD as they leave or to cover the period until seen by a community prescriber.</t>
  </si>
  <si>
    <t xml:space="preserve">Medicines storage should be in line with national guidance and regulatory requirements. Audit trails and governance processes are in place to underpin the supply and storage of medicines. </t>
  </si>
  <si>
    <t xml:space="preserve">Security and access to keys, during and outside of healthcare/pharmacy working hours, for general medicines storage and Controlled Drugs is robust and underpinned by SOPs. </t>
  </si>
  <si>
    <t xml:space="preserve">Refrigerators should be used for the sole purpose of medicines storage and be checked regularly, underpinned by SOPs that detail the action to take should the fridge temperatures deviate from those required. </t>
  </si>
  <si>
    <t>There are lockable cupboards for people to store medicines in their cells</t>
  </si>
  <si>
    <t>Medical gases are appropriately stored, in line with Control of Substances Hazardous to Health (COSHH) information and advice is accessible in the healthcare centre.</t>
  </si>
  <si>
    <t>People’s named medicines awaiting collection and medicines stock (including medicines in emergency bags) are regularly checked.</t>
  </si>
  <si>
    <t xml:space="preserve">All expired stock is  removed, destroyed and replaced </t>
  </si>
  <si>
    <t>Uncollected named medicines are removed if no longer needed or followed up in line with omitted doses/adherence monitoring</t>
  </si>
  <si>
    <t>Storage facilities are maintained in an orderly fashion to minimise medication errors.</t>
  </si>
  <si>
    <t>Audits are conducted to assure the delivery of safe clinical and operational practices.</t>
  </si>
  <si>
    <t>People who are taking high risk medicines (clinical and at risk of diversion or trading) expect to, and have, their adherence checked for medicines they have in their possession. This is completed in partnership with the person and security teams, within organisational and national rules and with clear procedures for acting on any non-adherence identified.</t>
  </si>
  <si>
    <t xml:space="preserve">Prescribing analysis is routinely conducted to support evidence-based practice, formulary use and inform people’s clinical outcomes. Analysis is prioritised on national and local requirements </t>
  </si>
  <si>
    <t>Analysis of prescribing of high risk medicines relating to substance misuse and diversion in undertaken</t>
  </si>
  <si>
    <t>Analysis of prescribing of medicines acting on the central nervous system in undertaken</t>
  </si>
  <si>
    <t>Antimicrobial prescribing is analysed</t>
  </si>
  <si>
    <t xml:space="preserve">Analysis of prescribing associated with NHS England’s Medicines Optimisation Dashboard. </t>
  </si>
  <si>
    <t>Nationally required monitoring of care (e.g. Health and Justice Indicators of Performance –HJIPs) are reported in line with NHS England commissioner requirements.</t>
  </si>
  <si>
    <t xml:space="preserve">National information governance guidelines are implemented with clear sharing of information when patient safety requires this. </t>
  </si>
  <si>
    <t>In areas where manual recording of supplied medicines are used, these are entered onto HJIS within 24 hours or before the next doses is due (whichever is the shortest)</t>
  </si>
  <si>
    <t>Medicines are recorded consistently on HJIS by healthcare staff and in-reach clinicians</t>
  </si>
  <si>
    <t>21.5.1</t>
  </si>
  <si>
    <t>The Summary Care Record use is maximised to support continuity of people’s medicines on admission and on release into the community</t>
  </si>
  <si>
    <t>21.5.2</t>
  </si>
  <si>
    <t xml:space="preserve">Prescribing processes are common for all prescribers </t>
  </si>
  <si>
    <t>21.5.3</t>
  </si>
  <si>
    <t xml:space="preserve">Local and national templates and read codes are used to facilitate care planning, delivering the medicines pathway to people, audit and monitoring of outcomes </t>
  </si>
  <si>
    <t>21.5.4</t>
  </si>
  <si>
    <t xml:space="preserve">On admission/transfer medication is reviewed on HJIS and reconciled promptly </t>
  </si>
  <si>
    <t>21.5.5</t>
  </si>
  <si>
    <t>HJIS is used to support monitoring of care including audit and actions needed as a result of local or national patient safety incidents and alerts.</t>
  </si>
  <si>
    <t>A senior lead pharmacist is employed or commissioned to oversee and influence how medicines are clinically and operationally used.</t>
  </si>
  <si>
    <t>Organisations review and improve the skills and skill mix of their teams to maximise the range of expertise for medicines optimisation.</t>
  </si>
  <si>
    <t xml:space="preserve">Employing organisations enable staff to access training and networks that support staff in improving their skills and competencies in optimising medicines for people. </t>
  </si>
  <si>
    <t xml:space="preserve">Organisations should encourage the training and recruitment of non-medical prescribers to broaden people’s access to prescribers. </t>
  </si>
  <si>
    <t xml:space="preserve">All staff with a role within the medicines pathway are aware of their own competency and deliver their roles within local and national policies/ guidance and adhere to SOPs. </t>
  </si>
  <si>
    <t>Employed staff have personal development plans that include their competency development and delivery of roles that involve medicines.</t>
  </si>
  <si>
    <t xml:space="preserve">Policies are used to identify and manage team members who fail to reach minimum competency or performance standards. This includes taking action where staff are employed by another organisation who delivers care within the secure environment. </t>
  </si>
  <si>
    <t xml:space="preserve">Planning is in place to ensure competency is maintained and developed to meet the changing service needs, improvements in people’s care and the introduction of new technologies. </t>
  </si>
  <si>
    <t>Induction training and information about the governance framework, clinical and operational procedures for medicines are used for staff when they begin working in the secure environment, this also includes short term locum/agency staff as well as employees.</t>
  </si>
  <si>
    <r>
      <t xml:space="preserve">There is continuation of the in-possession status for a person who is transferred </t>
    </r>
    <r>
      <rPr>
        <sz val="11"/>
        <rFont val="Calibri"/>
        <family val="2"/>
        <scheme val="minor"/>
      </rPr>
      <t xml:space="preserve">from another prison </t>
    </r>
    <r>
      <rPr>
        <sz val="11"/>
        <color rgb="FF000000"/>
        <rFont val="Calibri"/>
        <family val="2"/>
        <scheme val="minor"/>
      </rPr>
      <t>unless this needs to be reviewed for safety reasons.</t>
    </r>
  </si>
  <si>
    <t>Fully Met</t>
  </si>
  <si>
    <t>Partially Met</t>
  </si>
  <si>
    <t>Not Met</t>
  </si>
  <si>
    <t>Yes</t>
  </si>
  <si>
    <t>No</t>
  </si>
  <si>
    <t>N</t>
  </si>
  <si>
    <t>Y</t>
  </si>
  <si>
    <r>
      <t xml:space="preserve">People have access to an on-site pharmacy </t>
    </r>
    <r>
      <rPr>
        <sz val="11"/>
        <color theme="9" tint="-0.249977111117893"/>
        <rFont val="Calibri"/>
        <family val="2"/>
        <scheme val="minor"/>
      </rPr>
      <t>Y/N</t>
    </r>
  </si>
  <si>
    <r>
      <t xml:space="preserve">Is the prison a reception/local or remand prison? </t>
    </r>
    <r>
      <rPr>
        <sz val="11"/>
        <color theme="9" tint="-0.249977111117893"/>
        <rFont val="Calibri"/>
        <family val="2"/>
        <scheme val="minor"/>
      </rPr>
      <t>Y/N</t>
    </r>
  </si>
  <si>
    <r>
      <t xml:space="preserve">People receive medicines that are individually dispensed and labelled (including using over-labelled packs) when they are supplied a medicine via a Patient Group Direction or a prescription. </t>
    </r>
    <r>
      <rPr>
        <sz val="11"/>
        <color theme="9" tint="-0.249977111117893"/>
        <rFont val="Calibri"/>
        <family val="2"/>
        <scheme val="minor"/>
      </rPr>
      <t>Y/N</t>
    </r>
  </si>
  <si>
    <r>
      <t xml:space="preserve">Administration of doses from bulk stock is reserved for urgent, short-term supply and for specific Controlled Drugs. </t>
    </r>
    <r>
      <rPr>
        <sz val="11"/>
        <color theme="9" tint="-0.249977111117893"/>
        <rFont val="Calibri"/>
        <family val="2"/>
        <scheme val="minor"/>
      </rPr>
      <t>Y/N</t>
    </r>
  </si>
  <si>
    <r>
      <t xml:space="preserve">Secondary dispensing does not occur in the prison. </t>
    </r>
    <r>
      <rPr>
        <sz val="11"/>
        <color theme="9" tint="-0.249977111117893"/>
        <rFont val="Calibri"/>
        <family val="2"/>
        <scheme val="minor"/>
      </rPr>
      <t>Y/N</t>
    </r>
  </si>
  <si>
    <t>11.11.1</t>
  </si>
  <si>
    <t>11.11.2</t>
  </si>
  <si>
    <t>15.5.2</t>
  </si>
  <si>
    <t>15.5.1</t>
  </si>
  <si>
    <t>15.5.3</t>
  </si>
  <si>
    <t>15.5.4</t>
  </si>
  <si>
    <t>15.5.5</t>
  </si>
  <si>
    <t>15.5.6</t>
  </si>
  <si>
    <t>18.5.1</t>
  </si>
  <si>
    <t>18.5.2</t>
  </si>
  <si>
    <t>18.5.3</t>
  </si>
  <si>
    <t>18.5.4</t>
  </si>
  <si>
    <t>18.5.5</t>
  </si>
  <si>
    <t>18.5.6</t>
  </si>
  <si>
    <t>19.6.1</t>
  </si>
  <si>
    <t>19.6.2</t>
  </si>
  <si>
    <t>19.6.3</t>
  </si>
  <si>
    <t>18.16.2</t>
  </si>
  <si>
    <t>20.3.1</t>
  </si>
  <si>
    <t>20.3.2</t>
  </si>
  <si>
    <t>20.3.3</t>
  </si>
  <si>
    <t>20.3.4</t>
  </si>
  <si>
    <t>16.2.1</t>
  </si>
  <si>
    <t>16.2.2</t>
  </si>
  <si>
    <t>16.2.3</t>
  </si>
  <si>
    <t>16.2.4</t>
  </si>
  <si>
    <t>16.2.5</t>
  </si>
  <si>
    <t>17.2.1</t>
  </si>
  <si>
    <t>17.2.2</t>
  </si>
  <si>
    <t>17.2.3</t>
  </si>
  <si>
    <t>15.1.1</t>
  </si>
  <si>
    <t>15.1.2</t>
  </si>
  <si>
    <t>15.1.3</t>
  </si>
  <si>
    <t>15.1.4</t>
  </si>
  <si>
    <t>15.1.5</t>
  </si>
  <si>
    <t>15.1.6</t>
  </si>
  <si>
    <t>15.1.7</t>
  </si>
  <si>
    <t>9.2.1</t>
  </si>
  <si>
    <t>11.5.1</t>
  </si>
  <si>
    <t>11.5.2</t>
  </si>
  <si>
    <t>Standard</t>
  </si>
  <si>
    <t>DOMAIN 1: ARRIVING AND MEETING PEOPLE’S INITIAL MEDICINES NEEDS</t>
  </si>
  <si>
    <t>DOMAIN 2: MEETING PEOPLE’S MEDICINE NEEDS DURING THEIR STAY</t>
  </si>
  <si>
    <t>STANDARD 4: PEOPLE ARE ABLE TO SELF-MANAGE THEIR HEALTH AND THEIR MEDICINES-TAKING</t>
  </si>
  <si>
    <t>STANDARD 1: PEOPLE’S MEDICINE NEEDS ARE IDENTIFIED VIA INITIAL RECEPTION SCREENING</t>
  </si>
  <si>
    <t>STANSTARD 2: PEOPLE ARE ABLE TO KEEP THEIR MEDICINES AND SELF-ADMINISTER THEM SAFELY</t>
  </si>
  <si>
    <t>STANDARD 3: PEOPLE RECEIVE SUPPORT TO SELF-ADMINISTER AND ADHERE TO THEIR MEDICINES</t>
  </si>
  <si>
    <t>STANDARD 5: PEOPLE WITH LONG TERM HEALTH NEEDS CAN SELF-MANAGE THEIR MEDICINES SUPPORTED BY THE HEALTHCARE TEAM</t>
  </si>
  <si>
    <t>STANDARD 6: PEOPLE HAVE THE RIGHT MEDICINES PRESCRIBED FOR THEM SAFELY</t>
  </si>
  <si>
    <t>STANDARD 7: PEOPLE HAVE REPEAT PRESCRIPTIONS WRITTEN SAFELY AND CONTINUALLY</t>
  </si>
  <si>
    <t>STANDARD 8: PEOPLE HAVE THEIR MEDICINES REVIEWED EFFECTIVELY</t>
  </si>
  <si>
    <t>STANDARD 9: PEOPLE’S MEDICINES ARE DISPENSED AND SUPPLIED BY EFFECTIVE AND RESPONSIVE PHARMACEUTICAL SERVICES</t>
  </si>
  <si>
    <t>STANDARD 10: PEOPLE RECEIVE A CLINICAL PHARMACY SERVICE THAT SUPPORTS THEM IN OPTIMISING THE OUTCOMES FROM THEIR MEDICINES</t>
  </si>
  <si>
    <t>STANDARD 11: PEOPLE RECEIVE THEIR MEDICINES IN A SAFE, TIMELY WAY</t>
  </si>
  <si>
    <t>DOMAIN 3: PEOPLE CAN CONTINUE TO TAKE THEIR MEDICINES IF THEY ARE RELEASED OR TRANSFERRED ELSEWHERE</t>
  </si>
  <si>
    <t>STANDARD 12: PEOPLE HAVE ACCESS TO A SUPPLY OF MEDICINES ONCE THEY LEAVE</t>
  </si>
  <si>
    <t>STANDARD 13: PEOPLE ARE GIVEN WRITTEN INFORMATION ABOUT THEIR MEDICINES THAT IS ALSO USED TO INFORM THEIR ONGOING MEDICINES NEEDS</t>
  </si>
  <si>
    <t>DOMAIN 4: PEOPLE HAVE THEIR MEDICINES OPTIMISED WITHIN A ROBUST CLINICAL GOVERNANCE FRAMEWORK</t>
  </si>
  <si>
    <t>STANDARD 15: A FORMAL ARRANGEMENT IS IN PLACE FOR DEVELOPMENT OF THE INFRASTRUCTURE TO SUPPORT SAFE MEDICINES HANDLING AND USE.</t>
  </si>
  <si>
    <t>STANDARD 16: STANDARD OPERATING PROCEDURES (SOPS) ARE IN PLACE FOR THE MEDICINES PATHWAY</t>
  </si>
  <si>
    <t>STANDARD 17: PEOPLE RECEIVE MEDICINES FROM AN ORGANISATION THAT HAS A MEDICATION SAFETY CULTURE</t>
  </si>
  <si>
    <t>STANDARD 18: CONTROLLED DRUGS (CD) ARE HANDLED LEGALLY AND SAFELY</t>
  </si>
  <si>
    <t>STANDARD 19: PEOPLE RECEIVE MEDICINES THAT ARE STORED SAFELY AND SECURELY</t>
  </si>
  <si>
    <t>STANDARD 20: PEOPLE RECEIVE MEDICINES WHERE CARE IS MONITORED AND AUDITED</t>
  </si>
  <si>
    <t>STANDARD 21: PEOPLE HAVE THEIR CARE RECORDED AND COMMUNICATED EFFECTIVELY</t>
  </si>
  <si>
    <t>DOMAIN 5: PEOPLE HAVE THEIR MEDICINES OPTIMISED BY A MULTIDISCIPLINARY AND COMPETENT WORKFORCE</t>
  </si>
  <si>
    <t>STANDARD 22: PEOPLE HAVE THEIR MEDICINES OPTIMISED WITH CONTRIBUTIONS AND LEADERSHIP FROM A COMPETENT PHARMACY WORKFORCE</t>
  </si>
  <si>
    <t>STANDARD 23: PEOPLE RECEIVE CARE FROM A WORKFORCE THAT HAS A CULTURE OF QUALITY IMPROVEMENT, LEARNING AND INNOVATION</t>
  </si>
  <si>
    <t>How to complete this audit tool</t>
  </si>
  <si>
    <t xml:space="preserve">Background </t>
  </si>
  <si>
    <t>How is this tool structured?</t>
  </si>
  <si>
    <t xml:space="preserve">The tool covers each of the five domains and within those, each of the standards (except standard 14) are covered. </t>
  </si>
  <si>
    <t>How to complete the tool</t>
  </si>
  <si>
    <t xml:space="preserve">In 2017 the RPS published the Professional Standards for optimising medicines for people in secure environments.  </t>
  </si>
  <si>
    <t xml:space="preserve">If you answer met or partially met to an element in column D, then you will need to indicate what evidence you have to demonstrate this (within columns G-P).    </t>
  </si>
  <si>
    <t xml:space="preserve">MAPs are open usually (at least 80% of the time) under the supervision of security staff to make sure they are able to receive their medicine safely. This is essential for doses that are supplied under supervised consumption (i.e. not-in possession doses) </t>
  </si>
  <si>
    <t xml:space="preserve">People can have medicines administered or supplied via Patient Group Directions (PGD) </t>
  </si>
  <si>
    <t>When piloting this audit, the feedback was that it took about 4 hours in total to complete.</t>
  </si>
  <si>
    <t>Remember that it is possible to complete it in stages by saving it locally and gradually working through it.</t>
  </si>
  <si>
    <t>Please indicate Yes or No for each type of evidence.  If you need to use the free text in column P it is restricted to 140 characters.</t>
  </si>
  <si>
    <t xml:space="preserve"> actions agreed to meet this element</t>
  </si>
  <si>
    <t>Who is leading on this</t>
  </si>
  <si>
    <t>Target date for completion</t>
  </si>
  <si>
    <t>Date completed</t>
  </si>
  <si>
    <t>Any other comments</t>
  </si>
  <si>
    <r>
      <t xml:space="preserve">An in-possession (IP) policy is in place </t>
    </r>
    <r>
      <rPr>
        <b/>
        <sz val="11"/>
        <color rgb="FF000000"/>
        <rFont val="Calibri"/>
        <family val="2"/>
        <scheme val="minor"/>
      </rPr>
      <t xml:space="preserve">and </t>
    </r>
    <r>
      <rPr>
        <sz val="11"/>
        <color rgb="FF000000"/>
        <rFont val="Calibri"/>
        <family val="2"/>
        <scheme val="minor"/>
      </rPr>
      <t>all sub-elements (column E) are met.</t>
    </r>
  </si>
  <si>
    <r>
      <t xml:space="preserve">If fully met/partially met what evidence do you have to support this?
</t>
    </r>
    <r>
      <rPr>
        <sz val="12"/>
        <color rgb="FFFF0000"/>
        <rFont val="Arial"/>
        <family val="2"/>
      </rPr>
      <t>(please select Yes or No)</t>
    </r>
  </si>
  <si>
    <t xml:space="preserve">Where there is a sub-element you will also need to answer the questions in column E using the drop down menu in column F. </t>
  </si>
  <si>
    <t>This is because the element is only "Fully Met" when all the sub-elements are also being delivered.</t>
  </si>
  <si>
    <t>Sub 2</t>
  </si>
  <si>
    <t>Sub 3</t>
  </si>
  <si>
    <t xml:space="preserve"> </t>
  </si>
  <si>
    <t>Sub-Element</t>
  </si>
  <si>
    <t>Fully_Met</t>
  </si>
  <si>
    <t>Partially_Met</t>
  </si>
  <si>
    <t>Not_Met</t>
  </si>
  <si>
    <t>A pharmaceutical adviser or supplying pharmacist</t>
  </si>
  <si>
    <t>ACTION PLAN</t>
  </si>
  <si>
    <r>
      <t xml:space="preserve">When people fail to collect supervised doses there is a process in </t>
    </r>
    <r>
      <rPr>
        <sz val="11"/>
        <rFont val="Calibri"/>
        <family val="2"/>
        <scheme val="minor"/>
      </rPr>
      <t>place to follow this up</t>
    </r>
  </si>
  <si>
    <t>When people fail to collect supervised doses there is a process in place to follow this up</t>
  </si>
  <si>
    <t>Full/Part</t>
  </si>
  <si>
    <t>Evidence</t>
  </si>
  <si>
    <t>An in-possession (IP) policy is in place (if you answer Fully met  all sub-elements (column E) must be met)</t>
  </si>
  <si>
    <t>Each domain is structured in the same format showing:</t>
  </si>
  <si>
    <t xml:space="preserve">N.B. If you can only answer "Y" to some of the sub-elements then the entry for the main element in Column D must be "Partially Met". </t>
  </si>
  <si>
    <t xml:space="preserve">If you select Fully Met the only option to appear will be "Y", as you go on to complete this if you realise one of the sub-elements will be a "N" </t>
  </si>
  <si>
    <t>please go back to the element and change it to "Partially Met".</t>
  </si>
  <si>
    <t xml:space="preserve">If you select Fully Met and answered "Y" in the sub-element and then realise the element should be "Not Met" please change in the element, </t>
  </si>
  <si>
    <t>you will see the sub-element cells will highlight red, go into the sub element drop down box and change them to "N"</t>
  </si>
  <si>
    <t>·           Provide a national picture of delivery of these standards</t>
  </si>
  <si>
    <t>·           Provide Health &amp; Justice commissioners with an overview of progress in meeting the standards which they can build into contract monitoring;</t>
  </si>
  <si>
    <t>·           Support providers, by giving them individual outcomes and action plans that can be incorporated into optimising medicines and pharmacy services locally.</t>
  </si>
  <si>
    <t xml:space="preserve">·           The name of the standard in column A, </t>
  </si>
  <si>
    <t>·           Column B  has the number of the elements making up the standard and a descriptor of the element is in column C</t>
  </si>
  <si>
    <t>·           Where there are sub-elements within an element these are shown in column E.  These have been numbered for ease of reference in column B</t>
  </si>
  <si>
    <t>·           Columns G-P are for indicating the evidence you have that demonstrates your delivery of the element.</t>
  </si>
  <si>
    <t>N.B. Please use the filters in row 3 to help analyse your data by items that are Not Met or Partially Met for example</t>
  </si>
  <si>
    <t xml:space="preserve">Each domain is on a separate tab in the tool. </t>
  </si>
  <si>
    <t xml:space="preserve">Each domain is completed using the drop down menus to fill each blank cell (columns D, E, G-P).  </t>
  </si>
  <si>
    <t>Specialist Pharmacy Service (SPS) devised, on behalf of NHS England, this baseline audit for all prisons, immigration removal centres (IRCs) and secure training centres (STCs).  The aims of this baseline audit were to:</t>
  </si>
  <si>
    <t>Where you have answered "Not Met" or "Partially Met" in the elements, and "N" in the sub element please complete the action plan to demonstrate you have a plan in place to "Fully Meet" the criteria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</si>
</sst>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b/>
      <sz val="11"/>
      <color theme="1"/>
      <name val="Calibri"/>
      <family val="2"/>
      <scheme val="minor"/>
    </font>
    <font>
      <b/>
      <sz val="10"/>
      <color rgb="FF000000"/>
      <name val="Arial"/>
      <family val="2"/>
    </font>
    <font>
      <sz val="10"/>
      <color rgb="FFFF0000"/>
      <name val="Arial"/>
      <family val="2"/>
    </font>
    <font>
      <sz val="11"/>
      <name val="Calibri"/>
      <family val="2"/>
      <scheme val="minor"/>
    </font>
    <font>
      <sz val="11"/>
      <color rgb="FF000000"/>
      <name val="Calibri"/>
      <family val="2"/>
      <scheme val="minor"/>
    </font>
    <font>
      <sz val="11"/>
      <color theme="6"/>
      <name val="Calibri"/>
      <family val="2"/>
      <scheme val="minor"/>
    </font>
    <font>
      <sz val="11"/>
      <color theme="9" tint="-0.249977111117893"/>
      <name val="Calibri"/>
      <family val="2"/>
      <scheme val="minor"/>
    </font>
    <font>
      <sz val="11"/>
      <color theme="1"/>
      <name val="Calibri"/>
      <family val="2"/>
      <scheme val="minor"/>
    </font>
    <font>
      <b/>
      <sz val="20"/>
      <color rgb="FF009E49"/>
      <name val="Arial"/>
      <family val="2"/>
    </font>
    <font>
      <b/>
      <sz val="12"/>
      <color rgb="FF009E49"/>
      <name val="Arial"/>
      <family val="2"/>
    </font>
    <font>
      <u/>
      <sz val="11"/>
      <color theme="10"/>
      <name val="Calibri"/>
      <family val="2"/>
      <scheme val="minor"/>
    </font>
    <font>
      <b/>
      <sz val="14"/>
      <color rgb="FF009E49"/>
      <name val="Arial"/>
      <family val="2"/>
    </font>
    <font>
      <sz val="14"/>
      <color theme="1"/>
      <name val="Calibri"/>
      <family val="2"/>
      <scheme val="minor"/>
    </font>
    <font>
      <u/>
      <sz val="14"/>
      <color theme="10"/>
      <name val="Calibri"/>
      <family val="2"/>
      <scheme val="minor"/>
    </font>
    <font>
      <sz val="14"/>
      <color theme="1"/>
      <name val="Arial"/>
      <family val="2"/>
    </font>
    <font>
      <sz val="14"/>
      <color rgb="FFFF0000"/>
      <name val="Arial"/>
      <family val="2"/>
    </font>
    <font>
      <sz val="11"/>
      <color theme="0" tint="-0.34998626667073579"/>
      <name val="Calibri"/>
      <family val="2"/>
      <scheme val="minor"/>
    </font>
    <font>
      <sz val="20"/>
      <color rgb="FF00B050"/>
      <name val="Calibri"/>
      <family val="2"/>
      <scheme val="minor"/>
    </font>
    <font>
      <sz val="14"/>
      <color rgb="FF00B050"/>
      <name val="Calibri"/>
      <family val="2"/>
      <scheme val="minor"/>
    </font>
    <font>
      <b/>
      <sz val="12"/>
      <color theme="1"/>
      <name val="Calibri"/>
      <family val="2"/>
      <scheme val="minor"/>
    </font>
    <font>
      <b/>
      <sz val="11"/>
      <color rgb="FF000000"/>
      <name val="Calibri"/>
      <family val="2"/>
      <scheme val="minor"/>
    </font>
    <font>
      <b/>
      <sz val="12"/>
      <color rgb="FF000000"/>
      <name val="Arial"/>
      <family val="2"/>
    </font>
    <font>
      <sz val="12"/>
      <color rgb="FFFF0000"/>
      <name val="Arial"/>
      <family val="2"/>
    </font>
    <font>
      <sz val="11"/>
      <color rgb="FFFF0000"/>
      <name val="Arial"/>
      <family val="2"/>
    </font>
    <font>
      <sz val="20"/>
      <color theme="3"/>
      <name val="Calibri"/>
      <family val="2"/>
      <scheme val="minor"/>
    </font>
    <font>
      <sz val="20"/>
      <color theme="4"/>
      <name val="Calibri"/>
      <family val="2"/>
      <scheme val="minor"/>
    </font>
    <font>
      <b/>
      <sz val="16"/>
      <color theme="0"/>
      <name val="Arial"/>
      <family val="2"/>
    </font>
    <font>
      <sz val="18"/>
      <color theme="4"/>
      <name val="Calibri"/>
      <family val="2"/>
      <scheme val="minor"/>
    </font>
    <font>
      <sz val="11"/>
      <color theme="4"/>
      <name val="Calibri"/>
      <family val="2"/>
      <scheme val="minor"/>
    </font>
    <font>
      <b/>
      <sz val="11"/>
      <color theme="3"/>
      <name val="Arial"/>
      <family val="2"/>
    </font>
    <font>
      <sz val="11"/>
      <color theme="9"/>
      <name val="Calibri"/>
      <family val="2"/>
      <scheme val="minor"/>
    </font>
    <font>
      <b/>
      <sz val="26"/>
      <color theme="0"/>
      <name val="Arial"/>
      <family val="2"/>
    </font>
    <font>
      <sz val="14"/>
      <color rgb="FFFF0000"/>
      <name val="Calibri"/>
      <family val="2"/>
      <scheme val="minor"/>
    </font>
    <font>
      <sz val="14"/>
      <color rgb="FF000000"/>
      <name val="Arial"/>
      <family val="2"/>
    </font>
    <font>
      <b/>
      <sz val="14"/>
      <color rgb="FF000000"/>
      <name val="Arial"/>
      <family val="2"/>
    </font>
    <font>
      <sz val="16"/>
      <color theme="1"/>
      <name val="Calibri"/>
      <family val="2"/>
      <scheme val="minor"/>
    </font>
    <font>
      <sz val="11"/>
      <color theme="1"/>
      <name val="Arial"/>
      <family val="2"/>
    </font>
    <font>
      <u/>
      <sz val="14"/>
      <color theme="10"/>
      <name val="Arial"/>
      <family val="2"/>
    </font>
  </fonts>
  <fills count="12">
    <fill>
      <patternFill patternType="none"/>
    </fill>
    <fill>
      <patternFill patternType="gray125"/>
    </fill>
    <fill>
      <patternFill patternType="lightUp">
        <fgColor theme="3"/>
        <bgColor auto="1"/>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bgColor indexed="64"/>
      </patternFill>
    </fill>
    <fill>
      <patternFill patternType="solid">
        <fgColor theme="9" tint="0.39997558519241921"/>
        <bgColor indexed="64"/>
      </patternFill>
    </fill>
    <fill>
      <patternFill patternType="solid">
        <fgColor rgb="FFFFFFFF"/>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cellStyleXfs>
  <cellXfs count="225">
    <xf numFmtId="0" fontId="0" fillId="0" borderId="0" xfId="0"/>
    <xf numFmtId="0" fontId="0" fillId="2" borderId="12" xfId="0" applyFill="1" applyBorder="1" applyAlignment="1">
      <alignment vertical="center"/>
    </xf>
    <xf numFmtId="0" fontId="0" fillId="2" borderId="14" xfId="0" applyFill="1" applyBorder="1" applyAlignment="1">
      <alignment vertical="center"/>
    </xf>
    <xf numFmtId="0" fontId="0" fillId="0" borderId="12" xfId="0" applyBorder="1" applyAlignment="1">
      <alignment vertical="center" wrapText="1"/>
    </xf>
    <xf numFmtId="0" fontId="0" fillId="0" borderId="14" xfId="0" applyBorder="1" applyAlignment="1">
      <alignment vertical="center" wrapText="1"/>
    </xf>
    <xf numFmtId="0" fontId="0" fillId="2" borderId="13" xfId="0" applyFill="1" applyBorder="1" applyAlignment="1">
      <alignment vertical="center"/>
    </xf>
    <xf numFmtId="0" fontId="0" fillId="0" borderId="12" xfId="0" applyFont="1" applyBorder="1" applyAlignment="1">
      <alignment vertical="center" wrapText="1"/>
    </xf>
    <xf numFmtId="0" fontId="4" fillId="0" borderId="17" xfId="0" applyFont="1" applyBorder="1" applyAlignment="1">
      <alignment horizontal="center" vertical="center" wrapText="1"/>
    </xf>
    <xf numFmtId="0" fontId="0" fillId="0" borderId="13" xfId="0" applyFont="1" applyBorder="1" applyAlignment="1">
      <alignment vertical="center" wrapText="1"/>
    </xf>
    <xf numFmtId="0" fontId="4" fillId="0" borderId="24" xfId="0" applyFont="1" applyBorder="1" applyAlignment="1">
      <alignment horizontal="center" vertical="center" wrapText="1"/>
    </xf>
    <xf numFmtId="0" fontId="0" fillId="0" borderId="15" xfId="0" applyFont="1" applyBorder="1" applyAlignment="1">
      <alignment vertical="center" wrapText="1"/>
    </xf>
    <xf numFmtId="0" fontId="4" fillId="0" borderId="12" xfId="0" applyFont="1" applyBorder="1" applyAlignment="1">
      <alignment vertical="center" wrapText="1"/>
    </xf>
    <xf numFmtId="0" fontId="0" fillId="2" borderId="12" xfId="0" applyFont="1" applyFill="1" applyBorder="1" applyAlignment="1">
      <alignment vertical="center"/>
    </xf>
    <xf numFmtId="0" fontId="0" fillId="2" borderId="14" xfId="0" applyFont="1" applyFill="1" applyBorder="1" applyAlignment="1">
      <alignment vertical="center"/>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ont="1" applyFill="1" applyBorder="1" applyAlignment="1">
      <alignment vertical="center" wrapText="1"/>
    </xf>
    <xf numFmtId="0" fontId="0" fillId="2" borderId="15" xfId="0" applyFont="1" applyFill="1" applyBorder="1" applyAlignment="1">
      <alignment vertical="center"/>
    </xf>
    <xf numFmtId="0" fontId="0" fillId="0" borderId="14" xfId="0" applyFont="1" applyBorder="1" applyAlignment="1">
      <alignment vertical="center" wrapText="1"/>
    </xf>
    <xf numFmtId="0" fontId="5" fillId="0" borderId="13" xfId="0" applyFont="1" applyBorder="1" applyAlignment="1">
      <alignment vertical="center" wrapText="1"/>
    </xf>
    <xf numFmtId="0" fontId="5" fillId="0" borderId="12" xfId="0" applyFont="1" applyBorder="1" applyAlignment="1">
      <alignment vertical="center" wrapText="1"/>
    </xf>
    <xf numFmtId="0" fontId="4" fillId="0" borderId="14" xfId="0" applyFont="1" applyBorder="1" applyAlignment="1">
      <alignment vertical="center" wrapText="1"/>
    </xf>
    <xf numFmtId="0" fontId="5" fillId="0" borderId="14" xfId="0" applyFont="1" applyBorder="1" applyAlignment="1">
      <alignment vertical="center" wrapText="1"/>
    </xf>
    <xf numFmtId="0" fontId="5" fillId="0" borderId="12" xfId="0" applyFont="1" applyFill="1" applyBorder="1" applyAlignment="1">
      <alignment vertical="center" wrapText="1"/>
    </xf>
    <xf numFmtId="0" fontId="5" fillId="0" borderId="15" xfId="0" applyFont="1" applyBorder="1" applyAlignment="1">
      <alignmen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quotePrefix="1" applyFont="1" applyBorder="1" applyAlignment="1">
      <alignment horizontal="center" vertical="center"/>
    </xf>
    <xf numFmtId="0" fontId="0" fillId="2" borderId="13" xfId="0" applyFont="1" applyFill="1" applyBorder="1" applyAlignment="1">
      <alignment vertical="center"/>
    </xf>
    <xf numFmtId="0" fontId="4" fillId="0" borderId="13" xfId="0" applyFont="1" applyBorder="1" applyAlignment="1">
      <alignment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6" fillId="2" borderId="12" xfId="0" applyFont="1" applyFill="1" applyBorder="1" applyAlignment="1">
      <alignment vertical="center"/>
    </xf>
    <xf numFmtId="0" fontId="6" fillId="2" borderId="15" xfId="0" applyFont="1" applyFill="1" applyBorder="1" applyAlignment="1">
      <alignment vertical="center"/>
    </xf>
    <xf numFmtId="2" fontId="5" fillId="0" borderId="19"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wrapText="1"/>
    </xf>
    <xf numFmtId="0" fontId="1" fillId="4" borderId="29" xfId="0" applyFont="1" applyFill="1" applyBorder="1" applyAlignment="1">
      <alignment horizontal="center" vertical="center" textRotation="90" wrapText="1"/>
    </xf>
    <xf numFmtId="0" fontId="0" fillId="0" borderId="13" xfId="0" applyBorder="1" applyAlignment="1">
      <alignment vertical="center" wrapText="1"/>
    </xf>
    <xf numFmtId="0" fontId="0" fillId="0" borderId="35" xfId="0" applyBorder="1" applyAlignment="1">
      <alignment horizontal="center" vertical="center" wrapText="1"/>
    </xf>
    <xf numFmtId="0" fontId="0" fillId="0" borderId="36" xfId="0" applyBorder="1" applyAlignment="1">
      <alignment horizontal="left" vertical="center" wrapText="1"/>
    </xf>
    <xf numFmtId="0" fontId="0" fillId="2" borderId="36" xfId="0" applyFill="1" applyBorder="1" applyAlignment="1">
      <alignment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5" borderId="0" xfId="0" applyFill="1"/>
    <xf numFmtId="0" fontId="13" fillId="5" borderId="0" xfId="0" applyFont="1" applyFill="1"/>
    <xf numFmtId="0" fontId="17" fillId="6" borderId="0" xfId="0" applyFont="1" applyFill="1"/>
    <xf numFmtId="0" fontId="18" fillId="2" borderId="12"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6" borderId="0" xfId="0" applyFont="1" applyFill="1"/>
    <xf numFmtId="0" fontId="18" fillId="2" borderId="15" xfId="0" applyFont="1" applyFill="1" applyBorder="1" applyAlignment="1">
      <alignment vertical="center"/>
    </xf>
    <xf numFmtId="0" fontId="18" fillId="2" borderId="12" xfId="0" applyFont="1" applyFill="1" applyBorder="1" applyAlignment="1">
      <alignment vertical="center"/>
    </xf>
    <xf numFmtId="0" fontId="18" fillId="2" borderId="14" xfId="0" applyFont="1" applyFill="1" applyBorder="1" applyAlignment="1">
      <alignment vertical="center"/>
    </xf>
    <xf numFmtId="0" fontId="18" fillId="2" borderId="15" xfId="0" applyFont="1" applyFill="1" applyBorder="1"/>
    <xf numFmtId="0" fontId="18" fillId="2" borderId="14" xfId="0" applyFont="1" applyFill="1" applyBorder="1"/>
    <xf numFmtId="0" fontId="18" fillId="2" borderId="12" xfId="0" applyFont="1" applyFill="1" applyBorder="1"/>
    <xf numFmtId="0" fontId="18" fillId="2" borderId="13" xfId="0" applyFont="1" applyFill="1" applyBorder="1"/>
    <xf numFmtId="0" fontId="19" fillId="6" borderId="0" xfId="0" applyFont="1" applyFill="1"/>
    <xf numFmtId="0" fontId="18" fillId="2" borderId="13" xfId="0" applyFont="1" applyFill="1" applyBorder="1" applyAlignment="1">
      <alignment horizontal="center"/>
    </xf>
    <xf numFmtId="0" fontId="18" fillId="2" borderId="13" xfId="0" applyFont="1" applyFill="1" applyBorder="1" applyAlignment="1">
      <alignment horizontal="center" vertical="center"/>
    </xf>
    <xf numFmtId="0" fontId="18" fillId="6" borderId="0" xfId="0" applyFont="1" applyFill="1" applyAlignment="1">
      <alignment horizontal="center"/>
    </xf>
    <xf numFmtId="0" fontId="18" fillId="2" borderId="36" xfId="0" applyFont="1" applyFill="1" applyBorder="1"/>
    <xf numFmtId="0" fontId="15" fillId="5" borderId="0" xfId="0" applyFont="1" applyFill="1"/>
    <xf numFmtId="0" fontId="15" fillId="0" borderId="0" xfId="0" applyFont="1" applyAlignment="1">
      <alignment vertical="center"/>
    </xf>
    <xf numFmtId="0" fontId="18" fillId="2" borderId="16" xfId="0" applyFont="1" applyFill="1" applyBorder="1" applyAlignment="1">
      <alignment horizontal="center" vertical="center"/>
    </xf>
    <xf numFmtId="0" fontId="4" fillId="6" borderId="0" xfId="0" applyFont="1" applyFill="1"/>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8" xfId="0" applyFont="1" applyBorder="1" applyAlignment="1">
      <alignment horizontal="center" vertical="center"/>
    </xf>
    <xf numFmtId="0" fontId="26" fillId="2" borderId="12" xfId="0" applyFont="1" applyFill="1" applyBorder="1" applyAlignment="1">
      <alignment horizontal="center" vertical="center"/>
    </xf>
    <xf numFmtId="0" fontId="29" fillId="2" borderId="20" xfId="0" applyFont="1" applyFill="1" applyBorder="1" applyAlignment="1">
      <alignment horizontal="center" vertical="center"/>
    </xf>
    <xf numFmtId="0" fontId="29" fillId="0" borderId="20" xfId="0" applyFont="1" applyBorder="1" applyAlignment="1">
      <alignment horizontal="center" vertical="center"/>
    </xf>
    <xf numFmtId="0" fontId="26" fillId="0" borderId="25" xfId="0" applyFont="1" applyBorder="1" applyAlignment="1">
      <alignment horizontal="center" vertical="center" wrapText="1"/>
    </xf>
    <xf numFmtId="0" fontId="29" fillId="0" borderId="22" xfId="0" applyFont="1" applyBorder="1" applyAlignment="1">
      <alignment horizontal="center" vertical="center"/>
    </xf>
    <xf numFmtId="0" fontId="26" fillId="2" borderId="14" xfId="0" applyFont="1" applyFill="1" applyBorder="1" applyAlignment="1">
      <alignment horizontal="center" vertical="center"/>
    </xf>
    <xf numFmtId="0" fontId="26" fillId="0" borderId="12" xfId="0" applyFont="1" applyBorder="1" applyAlignment="1">
      <alignment horizontal="center" vertical="center"/>
    </xf>
    <xf numFmtId="0" fontId="26" fillId="2" borderId="15" xfId="0" applyFont="1" applyFill="1" applyBorder="1" applyAlignment="1">
      <alignment horizontal="center" vertical="center"/>
    </xf>
    <xf numFmtId="0" fontId="28" fillId="2" borderId="12" xfId="0" applyFont="1" applyFill="1" applyBorder="1" applyAlignment="1">
      <alignment horizontal="center" vertical="center"/>
    </xf>
    <xf numFmtId="0" fontId="20" fillId="8" borderId="1" xfId="0" applyFont="1" applyFill="1" applyBorder="1" applyAlignment="1">
      <alignment horizontal="center" vertical="center"/>
    </xf>
    <xf numFmtId="0" fontId="22" fillId="8" borderId="1"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0" fillId="8" borderId="2" xfId="0" applyFill="1" applyBorder="1"/>
    <xf numFmtId="0" fontId="2" fillId="8" borderId="2" xfId="0" applyFont="1" applyFill="1" applyBorder="1" applyAlignment="1">
      <alignment horizontal="center" vertical="center" wrapText="1"/>
    </xf>
    <xf numFmtId="0" fontId="2" fillId="8" borderId="4" xfId="0" applyFont="1" applyFill="1" applyBorder="1" applyAlignment="1">
      <alignment vertical="center" wrapText="1"/>
    </xf>
    <xf numFmtId="0" fontId="30" fillId="8" borderId="3"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31" fillId="6" borderId="0" xfId="0" applyFont="1" applyFill="1"/>
    <xf numFmtId="0" fontId="25" fillId="3" borderId="13" xfId="0" applyFont="1" applyFill="1" applyBorder="1" applyAlignment="1">
      <alignment horizontal="center" vertical="center" wrapText="1"/>
    </xf>
    <xf numFmtId="0" fontId="26" fillId="0" borderId="14" xfId="0" applyFont="1" applyBorder="1" applyAlignment="1">
      <alignment horizontal="center" vertical="center"/>
    </xf>
    <xf numFmtId="0" fontId="0" fillId="0" borderId="12" xfId="0" applyFont="1" applyBorder="1" applyAlignment="1">
      <alignment horizontal="center" vertical="center" wrapText="1"/>
    </xf>
    <xf numFmtId="0" fontId="26" fillId="2" borderId="12" xfId="0" applyFont="1" applyFill="1" applyBorder="1"/>
    <xf numFmtId="0" fontId="29" fillId="2" borderId="20" xfId="0" applyFont="1" applyFill="1" applyBorder="1"/>
    <xf numFmtId="0" fontId="26" fillId="2" borderId="14" xfId="0" applyFont="1" applyFill="1" applyBorder="1"/>
    <xf numFmtId="0" fontId="29" fillId="2" borderId="22" xfId="0" applyFont="1" applyFill="1" applyBorder="1"/>
    <xf numFmtId="0" fontId="26" fillId="2" borderId="13" xfId="0" applyFont="1" applyFill="1" applyBorder="1"/>
    <xf numFmtId="0" fontId="29" fillId="2" borderId="18" xfId="0" applyFont="1" applyFill="1" applyBorder="1"/>
    <xf numFmtId="0" fontId="26" fillId="0" borderId="36" xfId="0" applyFont="1" applyBorder="1" applyAlignment="1">
      <alignment horizontal="center" vertical="center" wrapText="1"/>
    </xf>
    <xf numFmtId="0" fontId="29" fillId="0" borderId="37" xfId="0" applyFont="1" applyBorder="1" applyAlignment="1">
      <alignment vertical="center" wrapText="1"/>
    </xf>
    <xf numFmtId="0" fontId="29" fillId="0" borderId="18" xfId="0" applyFont="1" applyBorder="1" applyAlignment="1">
      <alignment vertical="center"/>
    </xf>
    <xf numFmtId="0" fontId="29" fillId="0" borderId="20" xfId="0" applyFont="1" applyBorder="1" applyAlignment="1">
      <alignment vertical="center"/>
    </xf>
    <xf numFmtId="0" fontId="29" fillId="0" borderId="22" xfId="0" applyFont="1" applyBorder="1" applyAlignment="1">
      <alignment vertical="center"/>
    </xf>
    <xf numFmtId="0" fontId="28" fillId="0" borderId="36" xfId="0" applyFont="1" applyBorder="1" applyAlignment="1">
      <alignment horizontal="center" vertical="center" wrapText="1"/>
    </xf>
    <xf numFmtId="0" fontId="26" fillId="2" borderId="15" xfId="0" applyFont="1" applyFill="1" applyBorder="1"/>
    <xf numFmtId="0" fontId="29" fillId="2" borderId="23" xfId="0" applyFont="1" applyFill="1" applyBorder="1"/>
    <xf numFmtId="0" fontId="26" fillId="2" borderId="15" xfId="0" applyFont="1" applyFill="1" applyBorder="1" applyAlignment="1">
      <alignment vertical="center"/>
    </xf>
    <xf numFmtId="0" fontId="26" fillId="2" borderId="14" xfId="0" applyFont="1" applyFill="1" applyBorder="1" applyAlignment="1">
      <alignment vertical="center"/>
    </xf>
    <xf numFmtId="0" fontId="26" fillId="2" borderId="12" xfId="0" applyFont="1" applyFill="1" applyBorder="1" applyAlignment="1">
      <alignment vertical="center"/>
    </xf>
    <xf numFmtId="0" fontId="26" fillId="0" borderId="12" xfId="0" applyFont="1" applyBorder="1" applyAlignment="1">
      <alignment horizontal="center" vertical="center" wrapText="1"/>
    </xf>
    <xf numFmtId="0" fontId="29" fillId="0" borderId="26" xfId="0" applyFont="1" applyBorder="1" applyAlignment="1">
      <alignment horizontal="center" vertical="center" wrapText="1"/>
    </xf>
    <xf numFmtId="0" fontId="22" fillId="8" borderId="29" xfId="0" applyFont="1" applyFill="1" applyBorder="1" applyAlignment="1">
      <alignment horizontal="center" vertical="center" wrapText="1"/>
    </xf>
    <xf numFmtId="0" fontId="0" fillId="6" borderId="0" xfId="0" applyFill="1" applyAlignment="1">
      <alignment horizontal="center"/>
    </xf>
    <xf numFmtId="0" fontId="18" fillId="6" borderId="0" xfId="0" applyFont="1" applyFill="1" applyAlignment="1">
      <alignment vertical="center"/>
    </xf>
    <xf numFmtId="0" fontId="26" fillId="2" borderId="39"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39" xfId="0" applyFont="1" applyFill="1" applyBorder="1" applyAlignment="1">
      <alignment vertical="center"/>
    </xf>
    <xf numFmtId="0" fontId="18" fillId="2" borderId="40" xfId="0" applyFont="1" applyFill="1" applyBorder="1" applyAlignment="1">
      <alignment vertical="center"/>
    </xf>
    <xf numFmtId="0" fontId="0" fillId="0" borderId="12" xfId="0" applyFill="1" applyBorder="1" applyAlignment="1">
      <alignment vertical="center"/>
    </xf>
    <xf numFmtId="0" fontId="22" fillId="8" borderId="42" xfId="0" applyFont="1" applyFill="1" applyBorder="1" applyAlignment="1">
      <alignment horizontal="center" vertical="center" wrapText="1"/>
    </xf>
    <xf numFmtId="0" fontId="0" fillId="0" borderId="12" xfId="0" applyFill="1" applyBorder="1" applyAlignment="1">
      <alignment vertical="center" wrapText="1"/>
    </xf>
    <xf numFmtId="0" fontId="1" fillId="4" borderId="42" xfId="0" applyFont="1" applyFill="1" applyBorder="1" applyAlignment="1">
      <alignment horizontal="center" vertical="center" textRotation="90" wrapText="1"/>
    </xf>
    <xf numFmtId="0" fontId="26" fillId="2" borderId="45" xfId="0" applyFont="1" applyFill="1" applyBorder="1" applyAlignment="1">
      <alignment horizontal="center" vertical="center"/>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41" xfId="0" applyFont="1" applyFill="1" applyBorder="1" applyAlignment="1">
      <alignment vertical="center"/>
    </xf>
    <xf numFmtId="0" fontId="18" fillId="2" borderId="45" xfId="0" applyFont="1" applyFill="1" applyBorder="1" applyAlignment="1">
      <alignment vertical="center"/>
    </xf>
    <xf numFmtId="0" fontId="18" fillId="2" borderId="46" xfId="0"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32" xfId="0" applyFont="1" applyFill="1" applyBorder="1" applyAlignment="1">
      <alignment vertical="center"/>
    </xf>
    <xf numFmtId="0" fontId="0" fillId="2" borderId="47" xfId="0" applyFont="1" applyFill="1" applyBorder="1" applyAlignment="1">
      <alignment vertical="center"/>
    </xf>
    <xf numFmtId="0" fontId="6" fillId="2" borderId="47" xfId="0" applyFont="1" applyFill="1" applyBorder="1" applyAlignment="1">
      <alignment vertical="center"/>
    </xf>
    <xf numFmtId="0" fontId="6" fillId="2" borderId="33" xfId="0" applyFont="1" applyFill="1" applyBorder="1" applyAlignment="1">
      <alignment vertical="center"/>
    </xf>
    <xf numFmtId="0" fontId="0" fillId="2" borderId="48" xfId="0" applyFill="1" applyBorder="1" applyAlignment="1">
      <alignment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2" fillId="8" borderId="30" xfId="0" applyFont="1" applyFill="1" applyBorder="1" applyAlignment="1">
      <alignment horizontal="center" vertical="center" wrapText="1"/>
    </xf>
    <xf numFmtId="0" fontId="2" fillId="8" borderId="43" xfId="0" applyFont="1" applyFill="1" applyBorder="1" applyAlignment="1">
      <alignment vertical="center" wrapText="1"/>
    </xf>
    <xf numFmtId="0" fontId="24" fillId="8" borderId="30" xfId="0" applyFont="1" applyFill="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2" fontId="5"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10" borderId="12" xfId="0" applyFont="1" applyFill="1" applyBorder="1" applyAlignment="1">
      <alignment horizontal="center" vertical="center" wrapText="1"/>
    </xf>
    <xf numFmtId="0" fontId="0" fillId="0" borderId="12" xfId="0" quotePrefix="1"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8" borderId="0" xfId="0" applyFill="1"/>
    <xf numFmtId="0" fontId="0" fillId="0" borderId="19" xfId="0" applyFont="1" applyFill="1" applyBorder="1" applyAlignment="1">
      <alignment horizontal="center" vertical="center"/>
    </xf>
    <xf numFmtId="0" fontId="0" fillId="0" borderId="15" xfId="0" applyFont="1" applyFill="1" applyBorder="1" applyAlignment="1">
      <alignment vertical="center"/>
    </xf>
    <xf numFmtId="0" fontId="0" fillId="0" borderId="12" xfId="0" applyFont="1" applyFill="1" applyBorder="1" applyAlignment="1">
      <alignment horizontal="center" vertical="center"/>
    </xf>
    <xf numFmtId="0" fontId="4" fillId="0" borderId="12" xfId="0" applyFont="1" applyFill="1" applyBorder="1" applyAlignment="1">
      <alignment vertical="center" wrapText="1"/>
    </xf>
    <xf numFmtId="9" fontId="17" fillId="6" borderId="0" xfId="1" applyFont="1" applyFill="1"/>
    <xf numFmtId="0" fontId="28" fillId="0" borderId="13" xfId="0" applyFont="1" applyFill="1" applyBorder="1" applyAlignment="1">
      <alignment horizontal="center" vertical="center" wrapText="1"/>
    </xf>
    <xf numFmtId="0" fontId="33" fillId="5" borderId="0" xfId="0" applyFont="1" applyFill="1"/>
    <xf numFmtId="0" fontId="9" fillId="11" borderId="0" xfId="0" applyFont="1" applyFill="1" applyAlignment="1">
      <alignment vertical="center"/>
    </xf>
    <xf numFmtId="0" fontId="10" fillId="11" borderId="0" xfId="0" applyFont="1" applyFill="1" applyAlignment="1">
      <alignment vertical="center"/>
    </xf>
    <xf numFmtId="0" fontId="12" fillId="11" borderId="0" xfId="0" applyFont="1" applyFill="1" applyAlignment="1">
      <alignment vertical="center"/>
    </xf>
    <xf numFmtId="0" fontId="34" fillId="11" borderId="0" xfId="0" applyFont="1" applyFill="1" applyAlignment="1">
      <alignment vertical="center"/>
    </xf>
    <xf numFmtId="0" fontId="35" fillId="11" borderId="0" xfId="0" applyFont="1" applyFill="1" applyAlignment="1">
      <alignment vertical="center"/>
    </xf>
    <xf numFmtId="0" fontId="16" fillId="11" borderId="0" xfId="0" applyFont="1" applyFill="1" applyAlignment="1">
      <alignment vertical="center"/>
    </xf>
    <xf numFmtId="0" fontId="14" fillId="5" borderId="0" xfId="2" applyFont="1" applyFill="1"/>
    <xf numFmtId="0" fontId="36" fillId="5" borderId="0" xfId="0" applyFont="1" applyFill="1"/>
    <xf numFmtId="0" fontId="37" fillId="5" borderId="0" xfId="0" applyFont="1" applyFill="1"/>
    <xf numFmtId="0" fontId="16" fillId="5" borderId="0" xfId="0" applyFont="1" applyFill="1"/>
    <xf numFmtId="0" fontId="24" fillId="5" borderId="0" xfId="0" applyFont="1" applyFill="1"/>
    <xf numFmtId="0" fontId="38" fillId="11" borderId="0" xfId="2" applyFont="1" applyFill="1" applyAlignment="1">
      <alignment vertical="center"/>
    </xf>
    <xf numFmtId="0" fontId="1" fillId="4" borderId="1" xfId="0" applyFont="1" applyFill="1" applyBorder="1" applyAlignment="1">
      <alignment horizontal="center" vertical="center" textRotation="90" wrapText="1"/>
    </xf>
    <xf numFmtId="0" fontId="1" fillId="4" borderId="30" xfId="0" applyFont="1" applyFill="1" applyBorder="1" applyAlignment="1">
      <alignment horizontal="center" vertical="center" textRotation="90" wrapText="1"/>
    </xf>
    <xf numFmtId="0" fontId="1" fillId="4" borderId="2" xfId="0" applyFont="1" applyFill="1" applyBorder="1" applyAlignment="1">
      <alignment horizontal="center" vertical="center" textRotation="90" wrapText="1"/>
    </xf>
    <xf numFmtId="0" fontId="27" fillId="7" borderId="38" xfId="0" applyFont="1" applyFill="1" applyBorder="1" applyAlignment="1">
      <alignment horizontal="center" vertical="center"/>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1" fillId="0" borderId="31"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30"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0" fontId="1" fillId="0" borderId="4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32" fillId="9" borderId="38" xfId="0" applyFont="1" applyFill="1" applyBorder="1" applyAlignment="1">
      <alignment horizontal="center" vertical="center"/>
    </xf>
    <xf numFmtId="0" fontId="32" fillId="7" borderId="38" xfId="0" applyFont="1" applyFill="1" applyBorder="1" applyAlignment="1">
      <alignment horizontal="center" vertical="center"/>
    </xf>
    <xf numFmtId="0" fontId="1" fillId="0" borderId="5" xfId="0" applyFont="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1" fillId="4" borderId="4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0" borderId="44"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0" xfId="0" applyFont="1" applyBorder="1" applyAlignment="1">
      <alignment horizontal="center" vertical="center" textRotation="90" wrapText="1"/>
    </xf>
  </cellXfs>
  <cellStyles count="3">
    <cellStyle name="Hyperlink" xfId="2" builtinId="8"/>
    <cellStyle name="Normal" xfId="0" builtinId="0"/>
    <cellStyle name="Percent" xfId="1" builtinId="5"/>
  </cellStyles>
  <dxfs count="174">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179295</xdr:colOff>
      <xdr:row>0</xdr:row>
      <xdr:rowOff>179296</xdr:rowOff>
    </xdr:from>
    <xdr:to>
      <xdr:col>4</xdr:col>
      <xdr:colOff>403412</xdr:colOff>
      <xdr:row>6</xdr:row>
      <xdr:rowOff>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23859" t="22366" r="56857" b="65976"/>
        <a:stretch/>
      </xdr:blipFill>
      <xdr:spPr>
        <a:xfrm>
          <a:off x="179295" y="179296"/>
          <a:ext cx="2644588" cy="963706"/>
        </a:xfrm>
        <a:prstGeom prst="rect">
          <a:avLst/>
        </a:prstGeom>
      </xdr:spPr>
    </xdr:pic>
    <xdr:clientData/>
  </xdr:twoCellAnchor>
  <xdr:twoCellAnchor editAs="oneCell">
    <xdr:from>
      <xdr:col>5</xdr:col>
      <xdr:colOff>100854</xdr:colOff>
      <xdr:row>0</xdr:row>
      <xdr:rowOff>168089</xdr:rowOff>
    </xdr:from>
    <xdr:to>
      <xdr:col>6</xdr:col>
      <xdr:colOff>437029</xdr:colOff>
      <xdr:row>3</xdr:row>
      <xdr:rowOff>156883</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srcRect l="69862" t="22366" r="23274" b="70856"/>
        <a:stretch/>
      </xdr:blipFill>
      <xdr:spPr>
        <a:xfrm>
          <a:off x="3126442" y="168089"/>
          <a:ext cx="941293" cy="560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pharms.com/resources/professional-standards/optimising-medicines-in-secure-environments" TargetMode="External"/><Relationship Id="rId1" Type="http://schemas.openxmlformats.org/officeDocument/2006/relationships/hyperlink" Target="https://www.rpharms.com/resources/professional-standards/optimising-medicines-in-secure-environ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9:S47"/>
  <sheetViews>
    <sheetView tabSelected="1" topLeftCell="A37" zoomScale="85" zoomScaleNormal="85" workbookViewId="0">
      <selection activeCell="F46" sqref="F46"/>
    </sheetView>
  </sheetViews>
  <sheetFormatPr defaultColWidth="9.109375" defaultRowHeight="14.4" x14ac:dyDescent="0.3"/>
  <cols>
    <col min="1" max="16384" width="9.109375" style="60"/>
  </cols>
  <sheetData>
    <row r="9" spans="1:19" ht="24.6" x14ac:dyDescent="0.3">
      <c r="A9" s="183" t="s">
        <v>368</v>
      </c>
    </row>
    <row r="10" spans="1:19" ht="15.6" x14ac:dyDescent="0.3">
      <c r="A10" s="184"/>
    </row>
    <row r="11" spans="1:19" ht="18" x14ac:dyDescent="0.35">
      <c r="A11" s="185" t="s">
        <v>369</v>
      </c>
      <c r="B11" s="61"/>
      <c r="C11" s="61"/>
      <c r="D11" s="61"/>
      <c r="E11" s="61"/>
      <c r="F11" s="61"/>
      <c r="G11" s="61"/>
      <c r="H11" s="61"/>
      <c r="I11" s="61"/>
      <c r="J11" s="61"/>
      <c r="K11" s="61"/>
      <c r="L11" s="61"/>
      <c r="M11" s="61"/>
      <c r="N11" s="61"/>
      <c r="O11" s="61"/>
      <c r="P11" s="61"/>
      <c r="Q11" s="61"/>
      <c r="R11" s="61"/>
    </row>
    <row r="12" spans="1:19" ht="21" x14ac:dyDescent="0.4">
      <c r="A12" s="194" t="s">
        <v>373</v>
      </c>
      <c r="B12" s="189"/>
      <c r="C12" s="189"/>
      <c r="D12" s="189"/>
      <c r="E12" s="189"/>
      <c r="F12" s="189"/>
      <c r="G12" s="189"/>
      <c r="H12" s="189"/>
      <c r="I12" s="189"/>
      <c r="J12" s="189"/>
      <c r="K12" s="189"/>
      <c r="L12" s="189"/>
      <c r="M12" s="61"/>
      <c r="N12" s="61"/>
      <c r="O12" s="61"/>
      <c r="P12" s="61"/>
      <c r="Q12" s="61"/>
      <c r="R12" s="61"/>
      <c r="S12" s="190"/>
    </row>
    <row r="13" spans="1:19" ht="18" x14ac:dyDescent="0.35">
      <c r="A13" s="186" t="s">
        <v>419</v>
      </c>
      <c r="B13" s="61"/>
      <c r="C13" s="61"/>
      <c r="D13" s="61"/>
      <c r="E13" s="61"/>
      <c r="F13" s="61"/>
      <c r="G13" s="61"/>
      <c r="H13" s="61"/>
      <c r="I13" s="61"/>
      <c r="J13" s="61"/>
      <c r="K13" s="61"/>
      <c r="L13" s="61"/>
      <c r="M13" s="61"/>
      <c r="N13" s="61"/>
      <c r="O13" s="61"/>
      <c r="P13" s="61"/>
      <c r="Q13" s="61"/>
      <c r="R13" s="61"/>
    </row>
    <row r="14" spans="1:19" ht="18" x14ac:dyDescent="0.35">
      <c r="A14" s="186" t="s">
        <v>409</v>
      </c>
      <c r="B14" s="61"/>
      <c r="C14" s="61"/>
      <c r="D14" s="61"/>
      <c r="E14" s="61"/>
      <c r="F14" s="61"/>
      <c r="G14" s="61"/>
      <c r="H14" s="61"/>
      <c r="I14" s="61"/>
      <c r="J14" s="61"/>
      <c r="K14" s="61"/>
      <c r="L14" s="61"/>
      <c r="M14" s="61"/>
      <c r="N14" s="61"/>
      <c r="O14" s="61"/>
      <c r="P14" s="61"/>
      <c r="Q14" s="61"/>
      <c r="R14" s="61"/>
    </row>
    <row r="15" spans="1:19" ht="18" x14ac:dyDescent="0.35">
      <c r="A15" s="186" t="s">
        <v>410</v>
      </c>
      <c r="B15" s="61"/>
      <c r="C15" s="61"/>
      <c r="D15" s="61"/>
      <c r="E15" s="61"/>
      <c r="F15" s="61"/>
      <c r="G15" s="61"/>
      <c r="H15" s="61"/>
      <c r="I15" s="61"/>
      <c r="J15" s="61"/>
      <c r="K15" s="61"/>
      <c r="L15" s="61"/>
      <c r="M15" s="61"/>
      <c r="N15" s="61"/>
      <c r="O15" s="61"/>
      <c r="P15" s="61"/>
      <c r="Q15" s="61"/>
      <c r="R15" s="61"/>
    </row>
    <row r="16" spans="1:19" ht="18" x14ac:dyDescent="0.35">
      <c r="A16" s="186" t="s">
        <v>411</v>
      </c>
      <c r="B16" s="61"/>
      <c r="C16" s="61"/>
      <c r="D16" s="61"/>
      <c r="E16" s="61"/>
      <c r="F16" s="61"/>
      <c r="G16" s="61"/>
      <c r="H16" s="61"/>
      <c r="I16" s="61"/>
      <c r="J16" s="61"/>
      <c r="K16" s="61"/>
      <c r="L16" s="61"/>
      <c r="M16" s="61"/>
      <c r="N16" s="61"/>
      <c r="O16" s="61"/>
      <c r="P16" s="61"/>
      <c r="Q16" s="61"/>
      <c r="R16" s="61"/>
    </row>
    <row r="17" spans="1:18" ht="18" x14ac:dyDescent="0.35">
      <c r="A17" s="187"/>
      <c r="B17" s="61"/>
      <c r="C17" s="61"/>
      <c r="D17" s="61"/>
      <c r="E17" s="61"/>
      <c r="F17" s="61"/>
      <c r="G17" s="61"/>
      <c r="H17" s="61"/>
      <c r="I17" s="61"/>
      <c r="J17" s="61"/>
      <c r="K17" s="61"/>
      <c r="L17" s="61"/>
      <c r="M17" s="61"/>
      <c r="N17" s="61"/>
      <c r="O17" s="61"/>
      <c r="P17" s="61"/>
      <c r="Q17" s="61"/>
      <c r="R17" s="61"/>
    </row>
    <row r="18" spans="1:18" ht="18" x14ac:dyDescent="0.35">
      <c r="A18" s="185" t="s">
        <v>370</v>
      </c>
      <c r="B18" s="61"/>
      <c r="C18" s="61"/>
      <c r="D18" s="61"/>
      <c r="E18" s="61"/>
      <c r="F18" s="61"/>
      <c r="G18" s="61"/>
      <c r="H18" s="61"/>
      <c r="I18" s="61"/>
      <c r="J18" s="61"/>
      <c r="K18" s="61"/>
      <c r="L18" s="61"/>
      <c r="M18" s="61"/>
      <c r="N18" s="61"/>
      <c r="O18" s="61"/>
      <c r="P18" s="61"/>
      <c r="Q18" s="61"/>
      <c r="R18" s="61"/>
    </row>
    <row r="19" spans="1:18" ht="18" x14ac:dyDescent="0.35">
      <c r="A19" s="186" t="s">
        <v>371</v>
      </c>
      <c r="B19" s="61"/>
      <c r="C19" s="61"/>
      <c r="D19" s="61"/>
      <c r="E19" s="61"/>
      <c r="F19" s="61"/>
      <c r="G19" s="61"/>
      <c r="H19" s="61"/>
      <c r="I19" s="61"/>
      <c r="J19" s="61"/>
      <c r="K19" s="61"/>
      <c r="L19" s="61"/>
      <c r="M19" s="61"/>
      <c r="N19" s="61"/>
      <c r="O19" s="61"/>
      <c r="P19" s="61"/>
      <c r="Q19" s="61"/>
      <c r="R19" s="61"/>
    </row>
    <row r="20" spans="1:18" ht="18" x14ac:dyDescent="0.35">
      <c r="A20" s="186" t="s">
        <v>417</v>
      </c>
      <c r="B20" s="61"/>
      <c r="C20" s="61"/>
      <c r="D20" s="61"/>
      <c r="E20" s="61"/>
      <c r="F20" s="61"/>
      <c r="G20" s="61"/>
      <c r="H20" s="61"/>
      <c r="I20" s="61"/>
      <c r="J20" s="61"/>
      <c r="K20" s="61"/>
      <c r="L20" s="61"/>
      <c r="M20" s="61"/>
      <c r="N20" s="61"/>
      <c r="O20" s="61"/>
      <c r="P20" s="61"/>
      <c r="Q20" s="61"/>
      <c r="R20" s="61"/>
    </row>
    <row r="21" spans="1:18" ht="18" x14ac:dyDescent="0.35">
      <c r="A21" s="186" t="s">
        <v>403</v>
      </c>
      <c r="B21" s="61"/>
      <c r="C21" s="61"/>
      <c r="D21" s="61"/>
      <c r="E21" s="61"/>
      <c r="F21" s="61"/>
      <c r="G21" s="61"/>
      <c r="H21" s="61"/>
      <c r="I21" s="61"/>
      <c r="J21" s="61"/>
      <c r="K21" s="61"/>
      <c r="L21" s="61"/>
      <c r="M21" s="61"/>
      <c r="N21" s="61"/>
      <c r="O21" s="61"/>
      <c r="P21" s="61"/>
      <c r="Q21" s="61"/>
      <c r="R21" s="61"/>
    </row>
    <row r="22" spans="1:18" ht="18" x14ac:dyDescent="0.35">
      <c r="A22" s="186" t="s">
        <v>412</v>
      </c>
      <c r="B22" s="61"/>
      <c r="C22" s="61"/>
      <c r="D22" s="61"/>
      <c r="E22" s="61"/>
      <c r="F22" s="61"/>
      <c r="G22" s="61"/>
      <c r="H22" s="61"/>
      <c r="I22" s="61"/>
      <c r="J22" s="61"/>
      <c r="K22" s="61"/>
      <c r="L22" s="61"/>
      <c r="M22" s="61"/>
      <c r="N22" s="61"/>
      <c r="O22" s="61"/>
      <c r="P22" s="61"/>
      <c r="Q22" s="61"/>
      <c r="R22" s="61"/>
    </row>
    <row r="23" spans="1:18" ht="18" x14ac:dyDescent="0.35">
      <c r="A23" s="186" t="s">
        <v>413</v>
      </c>
      <c r="B23" s="61"/>
      <c r="C23" s="61"/>
      <c r="D23" s="61"/>
      <c r="E23" s="61"/>
      <c r="F23" s="61"/>
      <c r="G23" s="61"/>
      <c r="H23" s="61"/>
      <c r="I23" s="61"/>
      <c r="J23" s="61"/>
      <c r="K23" s="61"/>
      <c r="L23" s="61"/>
      <c r="M23" s="61"/>
      <c r="N23" s="61"/>
      <c r="O23" s="61"/>
      <c r="P23" s="61"/>
      <c r="Q23" s="61"/>
      <c r="R23" s="61"/>
    </row>
    <row r="24" spans="1:18" ht="18" x14ac:dyDescent="0.35">
      <c r="A24" s="186" t="s">
        <v>414</v>
      </c>
      <c r="B24" s="61"/>
      <c r="C24" s="61"/>
      <c r="D24" s="61"/>
      <c r="E24" s="61"/>
      <c r="F24" s="61"/>
      <c r="G24" s="61"/>
      <c r="H24" s="61"/>
      <c r="I24" s="61"/>
      <c r="J24" s="61"/>
      <c r="K24" s="61"/>
      <c r="L24" s="61"/>
      <c r="M24" s="61"/>
      <c r="N24" s="61"/>
      <c r="O24" s="61"/>
      <c r="P24" s="61"/>
      <c r="Q24" s="61"/>
      <c r="R24" s="61"/>
    </row>
    <row r="25" spans="1:18" ht="18" x14ac:dyDescent="0.35">
      <c r="A25" s="186" t="s">
        <v>415</v>
      </c>
      <c r="B25" s="61"/>
      <c r="C25" s="61"/>
      <c r="D25" s="61"/>
      <c r="E25" s="61"/>
      <c r="F25" s="61"/>
      <c r="G25" s="61"/>
      <c r="H25" s="61"/>
      <c r="I25" s="61"/>
      <c r="J25" s="61"/>
      <c r="K25" s="61"/>
      <c r="L25" s="61"/>
      <c r="M25" s="61"/>
      <c r="N25" s="61"/>
      <c r="O25" s="61"/>
      <c r="P25" s="61"/>
      <c r="Q25" s="61"/>
      <c r="R25" s="61"/>
    </row>
    <row r="26" spans="1:18" ht="18" x14ac:dyDescent="0.35">
      <c r="A26" s="187"/>
      <c r="B26" s="61"/>
      <c r="C26" s="61"/>
      <c r="D26" s="61"/>
      <c r="E26" s="61"/>
      <c r="F26" s="61"/>
      <c r="G26" s="61"/>
      <c r="H26" s="61"/>
      <c r="I26" s="61"/>
      <c r="J26" s="61"/>
      <c r="K26" s="61"/>
      <c r="L26" s="61"/>
      <c r="M26" s="61"/>
      <c r="N26" s="61"/>
      <c r="O26" s="61"/>
      <c r="P26" s="61"/>
      <c r="Q26" s="61"/>
      <c r="R26" s="61"/>
    </row>
    <row r="27" spans="1:18" ht="18" x14ac:dyDescent="0.35">
      <c r="A27" s="185" t="s">
        <v>372</v>
      </c>
      <c r="B27" s="61"/>
      <c r="C27" s="61"/>
      <c r="D27" s="61"/>
      <c r="E27" s="61"/>
      <c r="F27" s="61"/>
      <c r="G27" s="61"/>
      <c r="H27" s="61"/>
      <c r="I27" s="61"/>
      <c r="J27" s="61"/>
      <c r="K27" s="61"/>
      <c r="L27" s="61"/>
      <c r="M27" s="61"/>
      <c r="N27" s="61"/>
      <c r="O27" s="61"/>
      <c r="P27" s="61"/>
      <c r="Q27" s="61"/>
      <c r="R27" s="61"/>
    </row>
    <row r="28" spans="1:18" ht="18" x14ac:dyDescent="0.35">
      <c r="A28" s="186" t="s">
        <v>418</v>
      </c>
      <c r="B28" s="61"/>
      <c r="C28" s="61"/>
      <c r="D28" s="61"/>
      <c r="E28" s="61"/>
      <c r="F28" s="61"/>
      <c r="G28" s="61"/>
      <c r="H28" s="61"/>
      <c r="I28" s="61"/>
      <c r="J28" s="61"/>
      <c r="K28" s="61"/>
      <c r="L28" s="61"/>
      <c r="M28" s="61"/>
      <c r="N28" s="61"/>
      <c r="O28" s="61"/>
      <c r="P28" s="61"/>
      <c r="Q28" s="61"/>
      <c r="R28" s="61"/>
    </row>
    <row r="29" spans="1:18" ht="18" x14ac:dyDescent="0.35">
      <c r="A29" s="186" t="s">
        <v>374</v>
      </c>
      <c r="B29" s="61"/>
      <c r="C29" s="61"/>
      <c r="D29" s="61"/>
      <c r="E29" s="61"/>
      <c r="F29" s="61"/>
      <c r="G29" s="61"/>
      <c r="H29" s="61"/>
      <c r="I29" s="61"/>
      <c r="J29" s="61"/>
      <c r="K29" s="61"/>
      <c r="L29" s="61"/>
      <c r="M29" s="61"/>
      <c r="N29" s="61"/>
      <c r="O29" s="61"/>
      <c r="P29" s="61"/>
      <c r="Q29" s="61"/>
      <c r="R29" s="61"/>
    </row>
    <row r="30" spans="1:18" ht="18" x14ac:dyDescent="0.35">
      <c r="A30" s="186" t="s">
        <v>379</v>
      </c>
      <c r="B30" s="61"/>
      <c r="C30" s="61"/>
      <c r="D30" s="61"/>
      <c r="E30" s="61"/>
      <c r="F30" s="61"/>
      <c r="G30" s="61"/>
      <c r="H30" s="61"/>
      <c r="I30" s="61"/>
      <c r="J30" s="61"/>
      <c r="K30" s="61"/>
      <c r="L30" s="61"/>
      <c r="M30" s="61"/>
      <c r="N30" s="61"/>
      <c r="O30" s="61"/>
      <c r="P30" s="61"/>
      <c r="Q30" s="61"/>
      <c r="R30" s="61"/>
    </row>
    <row r="31" spans="1:18" ht="18" x14ac:dyDescent="0.35">
      <c r="A31" s="186"/>
      <c r="B31" s="61"/>
      <c r="C31" s="61"/>
      <c r="D31" s="61"/>
      <c r="E31" s="61"/>
      <c r="F31" s="61"/>
      <c r="G31" s="61"/>
      <c r="H31" s="61"/>
      <c r="I31" s="61"/>
      <c r="J31" s="61"/>
      <c r="K31" s="61"/>
      <c r="L31" s="61"/>
      <c r="M31" s="61"/>
      <c r="N31" s="61"/>
      <c r="O31" s="61"/>
      <c r="P31" s="61"/>
      <c r="Q31" s="61"/>
      <c r="R31" s="61"/>
    </row>
    <row r="32" spans="1:18" ht="18" x14ac:dyDescent="0.35">
      <c r="A32" s="186" t="s">
        <v>387</v>
      </c>
      <c r="B32" s="61"/>
      <c r="C32" s="61"/>
      <c r="D32" s="61"/>
      <c r="E32" s="61"/>
      <c r="F32" s="61"/>
      <c r="G32" s="61"/>
      <c r="H32" s="61"/>
      <c r="I32" s="61"/>
      <c r="J32" s="61"/>
      <c r="K32" s="61"/>
      <c r="L32" s="61"/>
      <c r="M32" s="61"/>
      <c r="N32" s="61"/>
      <c r="O32" s="61"/>
      <c r="P32" s="61"/>
      <c r="Q32" s="61"/>
      <c r="R32" s="61"/>
    </row>
    <row r="33" spans="1:18" ht="18" x14ac:dyDescent="0.35">
      <c r="A33" s="188" t="s">
        <v>404</v>
      </c>
      <c r="B33" s="182"/>
      <c r="C33" s="182"/>
      <c r="D33" s="182"/>
      <c r="E33" s="182"/>
      <c r="F33" s="182"/>
      <c r="G33" s="182"/>
      <c r="H33" s="182"/>
      <c r="I33" s="182"/>
      <c r="J33" s="182"/>
      <c r="K33" s="182"/>
      <c r="L33" s="182"/>
      <c r="M33" s="182"/>
      <c r="N33" s="182"/>
      <c r="O33" s="182"/>
      <c r="P33" s="182"/>
      <c r="Q33" s="182"/>
      <c r="R33" s="182"/>
    </row>
    <row r="34" spans="1:18" ht="18" x14ac:dyDescent="0.35">
      <c r="A34" s="188" t="s">
        <v>388</v>
      </c>
      <c r="B34" s="182"/>
      <c r="C34" s="182"/>
      <c r="D34" s="182"/>
      <c r="E34" s="182"/>
      <c r="F34" s="182"/>
      <c r="G34" s="182"/>
      <c r="H34" s="182"/>
      <c r="I34" s="182"/>
      <c r="J34" s="182"/>
      <c r="K34" s="182"/>
      <c r="L34" s="182"/>
      <c r="M34" s="182"/>
      <c r="N34" s="182"/>
      <c r="O34" s="182"/>
      <c r="P34" s="182"/>
      <c r="Q34" s="182"/>
      <c r="R34" s="182"/>
    </row>
    <row r="35" spans="1:18" ht="18" x14ac:dyDescent="0.35">
      <c r="A35" s="188" t="s">
        <v>405</v>
      </c>
      <c r="B35" s="182"/>
      <c r="C35" s="182"/>
      <c r="D35" s="182"/>
      <c r="E35" s="182"/>
      <c r="F35" s="182"/>
      <c r="G35" s="182"/>
      <c r="H35" s="182"/>
      <c r="I35" s="182"/>
      <c r="J35" s="182"/>
      <c r="K35" s="182"/>
      <c r="L35" s="182"/>
      <c r="M35" s="182"/>
      <c r="N35" s="182"/>
      <c r="O35" s="182"/>
      <c r="P35" s="182"/>
      <c r="Q35" s="182"/>
      <c r="R35" s="182"/>
    </row>
    <row r="36" spans="1:18" ht="18" x14ac:dyDescent="0.35">
      <c r="A36" s="188" t="s">
        <v>406</v>
      </c>
      <c r="B36" s="182"/>
      <c r="C36" s="182"/>
      <c r="D36" s="182"/>
      <c r="E36" s="182"/>
      <c r="F36" s="182"/>
      <c r="G36" s="182"/>
      <c r="H36" s="182"/>
      <c r="I36" s="182"/>
      <c r="J36" s="182"/>
      <c r="K36" s="182"/>
      <c r="L36" s="182"/>
      <c r="M36" s="182"/>
      <c r="N36" s="182"/>
      <c r="O36" s="182"/>
      <c r="P36" s="182"/>
      <c r="Q36" s="182"/>
      <c r="R36" s="182"/>
    </row>
    <row r="37" spans="1:18" ht="18" x14ac:dyDescent="0.35">
      <c r="A37" s="188" t="s">
        <v>407</v>
      </c>
      <c r="B37" s="182"/>
      <c r="C37" s="182"/>
      <c r="D37" s="182"/>
      <c r="E37" s="182"/>
      <c r="F37" s="182"/>
      <c r="G37" s="182"/>
      <c r="H37" s="182"/>
      <c r="I37" s="182"/>
      <c r="J37" s="182"/>
      <c r="K37" s="182"/>
      <c r="L37" s="182"/>
      <c r="M37" s="182"/>
      <c r="N37" s="182"/>
      <c r="O37" s="182"/>
      <c r="P37" s="182"/>
      <c r="Q37" s="182"/>
      <c r="R37" s="182"/>
    </row>
    <row r="38" spans="1:18" ht="18" x14ac:dyDescent="0.35">
      <c r="A38" s="188" t="s">
        <v>408</v>
      </c>
      <c r="B38" s="182"/>
      <c r="C38" s="182"/>
      <c r="D38" s="182"/>
      <c r="E38" s="182"/>
      <c r="F38" s="182"/>
      <c r="G38" s="182"/>
      <c r="H38" s="182"/>
      <c r="I38" s="182"/>
      <c r="J38" s="182"/>
      <c r="K38" s="182"/>
      <c r="L38" s="182"/>
      <c r="M38" s="182"/>
      <c r="N38" s="182"/>
      <c r="O38" s="182"/>
      <c r="P38" s="182"/>
      <c r="Q38" s="182"/>
      <c r="R38" s="182"/>
    </row>
    <row r="39" spans="1:18" ht="18" x14ac:dyDescent="0.35">
      <c r="A39" s="186"/>
      <c r="B39" s="79"/>
      <c r="C39" s="79"/>
      <c r="D39" s="79"/>
      <c r="E39" s="79"/>
      <c r="F39" s="79"/>
      <c r="G39" s="79"/>
      <c r="H39" s="79"/>
      <c r="I39" s="79"/>
      <c r="J39" s="79"/>
      <c r="K39" s="61"/>
      <c r="L39" s="61"/>
      <c r="M39" s="61"/>
      <c r="N39" s="61"/>
      <c r="O39" s="61"/>
      <c r="P39" s="61"/>
      <c r="Q39" s="61"/>
      <c r="R39" s="61"/>
    </row>
    <row r="40" spans="1:18" s="191" customFormat="1" ht="17.399999999999999" x14ac:dyDescent="0.3">
      <c r="A40" s="186" t="s">
        <v>377</v>
      </c>
      <c r="B40" s="79"/>
      <c r="C40" s="79"/>
      <c r="D40" s="79"/>
      <c r="E40" s="79"/>
      <c r="F40" s="79"/>
      <c r="G40" s="79"/>
      <c r="H40" s="79"/>
      <c r="I40" s="79"/>
      <c r="J40" s="79"/>
      <c r="K40" s="79"/>
      <c r="L40" s="79"/>
      <c r="M40" s="79"/>
      <c r="N40" s="79"/>
      <c r="O40" s="79"/>
      <c r="P40" s="79"/>
      <c r="Q40" s="79"/>
      <c r="R40" s="79"/>
    </row>
    <row r="41" spans="1:18" s="191" customFormat="1" ht="17.399999999999999" x14ac:dyDescent="0.3">
      <c r="A41" s="186" t="s">
        <v>378</v>
      </c>
      <c r="B41" s="79"/>
      <c r="C41" s="79"/>
      <c r="D41" s="79"/>
      <c r="E41" s="79"/>
      <c r="F41" s="79"/>
      <c r="G41" s="79"/>
      <c r="H41" s="79"/>
      <c r="I41" s="79"/>
      <c r="J41" s="79"/>
      <c r="K41" s="79"/>
      <c r="L41" s="79"/>
      <c r="M41" s="79"/>
      <c r="N41" s="79"/>
      <c r="O41" s="79"/>
      <c r="P41" s="79"/>
      <c r="Q41" s="79"/>
      <c r="R41" s="79"/>
    </row>
    <row r="42" spans="1:18" s="191" customFormat="1" ht="17.399999999999999" x14ac:dyDescent="0.3">
      <c r="A42" s="186"/>
      <c r="B42" s="79"/>
      <c r="C42" s="79"/>
      <c r="D42" s="79"/>
      <c r="E42" s="79"/>
      <c r="F42" s="79"/>
      <c r="G42" s="79"/>
      <c r="H42" s="79"/>
      <c r="I42" s="79"/>
      <c r="J42" s="79"/>
      <c r="K42" s="79"/>
      <c r="L42" s="79"/>
      <c r="M42" s="79"/>
      <c r="N42" s="79"/>
      <c r="O42" s="79"/>
      <c r="P42" s="79"/>
      <c r="Q42" s="79"/>
      <c r="R42" s="79"/>
    </row>
    <row r="43" spans="1:18" s="191" customFormat="1" ht="17.399999999999999" x14ac:dyDescent="0.3">
      <c r="A43" s="187" t="s">
        <v>9</v>
      </c>
      <c r="B43" s="79"/>
      <c r="C43" s="79"/>
      <c r="D43" s="79"/>
      <c r="E43" s="79"/>
      <c r="F43" s="79"/>
      <c r="G43" s="79"/>
      <c r="H43" s="79"/>
      <c r="I43" s="79"/>
      <c r="J43" s="79"/>
      <c r="K43" s="79"/>
      <c r="L43" s="79"/>
      <c r="M43" s="79"/>
      <c r="N43" s="79"/>
      <c r="O43" s="79"/>
      <c r="P43" s="79"/>
      <c r="Q43" s="79"/>
      <c r="R43" s="79"/>
    </row>
    <row r="44" spans="1:18" s="193" customFormat="1" ht="17.399999999999999" x14ac:dyDescent="0.3">
      <c r="A44" s="186" t="s">
        <v>420</v>
      </c>
      <c r="B44" s="192"/>
      <c r="C44" s="192"/>
      <c r="D44" s="192"/>
      <c r="E44" s="192"/>
      <c r="F44" s="192"/>
      <c r="G44" s="192"/>
      <c r="H44" s="192"/>
      <c r="I44" s="192"/>
      <c r="J44" s="192"/>
      <c r="K44" s="192"/>
      <c r="L44" s="192"/>
      <c r="M44" s="192"/>
      <c r="N44" s="192"/>
      <c r="O44" s="192"/>
      <c r="P44" s="192"/>
      <c r="Q44" s="192"/>
      <c r="R44" s="192"/>
    </row>
    <row r="45" spans="1:18" s="193" customFormat="1" ht="17.399999999999999" x14ac:dyDescent="0.3">
      <c r="A45" s="188" t="s">
        <v>416</v>
      </c>
      <c r="B45" s="192"/>
      <c r="C45" s="192"/>
      <c r="D45" s="192"/>
      <c r="E45" s="192"/>
      <c r="F45" s="192"/>
      <c r="G45" s="192"/>
      <c r="H45" s="192"/>
      <c r="I45" s="192"/>
      <c r="J45" s="192"/>
      <c r="K45" s="192"/>
      <c r="L45" s="192"/>
      <c r="M45" s="192"/>
      <c r="N45" s="192"/>
      <c r="O45" s="192"/>
      <c r="P45" s="192"/>
      <c r="Q45" s="192"/>
      <c r="R45" s="192"/>
    </row>
    <row r="46" spans="1:18" s="193" customFormat="1" ht="17.399999999999999" x14ac:dyDescent="0.3">
      <c r="A46" s="188"/>
      <c r="B46" s="192"/>
      <c r="C46" s="192"/>
      <c r="D46" s="192"/>
      <c r="E46" s="192"/>
      <c r="F46" s="192"/>
      <c r="G46" s="192"/>
      <c r="H46" s="192"/>
      <c r="I46" s="192"/>
      <c r="J46" s="192"/>
      <c r="K46" s="192"/>
      <c r="L46" s="192"/>
      <c r="M46" s="192"/>
      <c r="N46" s="192"/>
      <c r="O46" s="192"/>
      <c r="P46" s="192"/>
      <c r="Q46" s="192"/>
      <c r="R46" s="192"/>
    </row>
    <row r="47" spans="1:18" s="191" customFormat="1" ht="17.399999999999999" x14ac:dyDescent="0.3">
      <c r="A47" s="80"/>
      <c r="B47" s="79"/>
      <c r="C47" s="79"/>
      <c r="D47" s="79"/>
      <c r="E47" s="79"/>
      <c r="F47" s="79"/>
      <c r="G47" s="79"/>
      <c r="H47" s="79"/>
      <c r="I47" s="79"/>
      <c r="J47" s="79"/>
      <c r="K47" s="79"/>
      <c r="L47" s="79"/>
      <c r="M47" s="79"/>
      <c r="N47" s="79"/>
      <c r="O47" s="79"/>
      <c r="P47" s="79"/>
      <c r="Q47" s="79"/>
      <c r="R47" s="79"/>
    </row>
  </sheetData>
  <hyperlinks>
    <hyperlink ref="A12" r:id="rId1" display="https://www.rpharms.com/resources/professional-standards/optimising-medicines-in-secure-environments"/>
    <hyperlink ref="A12:L12" r:id="rId2" display="In 2017 the RPS published the Professional Standards for optimising medicines for people in secure environments.  "/>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X23"/>
  <sheetViews>
    <sheetView zoomScale="70" zoomScaleNormal="70" workbookViewId="0">
      <pane xSplit="1" ySplit="3" topLeftCell="B4" activePane="bottomRight" state="frozen"/>
      <selection pane="topRight" activeCell="B1" sqref="B1"/>
      <selection pane="bottomLeft" activeCell="A4" sqref="A4"/>
      <selection pane="bottomRight" activeCell="D5" sqref="D5"/>
    </sheetView>
  </sheetViews>
  <sheetFormatPr defaultColWidth="9.109375" defaultRowHeight="25.8" x14ac:dyDescent="0.5"/>
  <cols>
    <col min="1" max="1" width="16.6640625" style="57" customWidth="1"/>
    <col min="2" max="2" width="10.33203125" style="59" customWidth="1"/>
    <col min="3" max="3" width="45.5546875" style="58" customWidth="1"/>
    <col min="4" max="4" width="20.6640625" style="57" customWidth="1"/>
    <col min="5" max="5" width="30.6640625" style="58" customWidth="1"/>
    <col min="6" max="6" width="8" style="66" customWidth="1"/>
    <col min="7" max="15" width="14.6640625" style="57" customWidth="1"/>
    <col min="16" max="16" width="55.6640625" style="57" customWidth="1"/>
    <col min="17" max="17" width="9.109375" style="62"/>
    <col min="18" max="20" width="9.109375" style="62" customWidth="1"/>
    <col min="21" max="21" width="12" style="62" customWidth="1"/>
    <col min="22" max="24" width="9.109375" style="62" customWidth="1"/>
    <col min="25" max="16384" width="9.109375" style="57"/>
  </cols>
  <sheetData>
    <row r="1" spans="1:24" ht="35.25" customHeight="1" thickBot="1" x14ac:dyDescent="0.35">
      <c r="A1" s="198" t="s">
        <v>341</v>
      </c>
      <c r="B1" s="198"/>
      <c r="C1" s="198"/>
      <c r="D1" s="198"/>
      <c r="E1" s="198"/>
      <c r="F1" s="198"/>
      <c r="G1" s="198"/>
      <c r="H1" s="198"/>
      <c r="I1" s="198"/>
      <c r="J1" s="198"/>
      <c r="K1" s="198"/>
      <c r="L1" s="198"/>
      <c r="M1" s="198"/>
      <c r="N1" s="198"/>
      <c r="O1" s="198"/>
      <c r="P1" s="198"/>
    </row>
    <row r="2" spans="1:24" ht="63.75" customHeight="1" x14ac:dyDescent="0.3">
      <c r="A2" s="100" t="s">
        <v>340</v>
      </c>
      <c r="B2" s="101" t="s">
        <v>17</v>
      </c>
      <c r="C2" s="102" t="s">
        <v>0</v>
      </c>
      <c r="D2" s="103" t="s">
        <v>46</v>
      </c>
      <c r="E2" s="199" t="s">
        <v>1</v>
      </c>
      <c r="F2" s="201"/>
      <c r="G2" s="199" t="s">
        <v>386</v>
      </c>
      <c r="H2" s="200"/>
      <c r="I2" s="200"/>
      <c r="J2" s="200"/>
      <c r="K2" s="200"/>
      <c r="L2" s="200"/>
      <c r="M2" s="200"/>
      <c r="N2" s="200"/>
      <c r="O2" s="201"/>
      <c r="P2" s="103" t="s">
        <v>3</v>
      </c>
    </row>
    <row r="3" spans="1:24" ht="35.25" customHeight="1" thickBot="1" x14ac:dyDescent="0.35">
      <c r="A3" s="104"/>
      <c r="B3" s="105"/>
      <c r="C3" s="106"/>
      <c r="D3" s="108" t="s">
        <v>2</v>
      </c>
      <c r="E3" s="202" t="s">
        <v>18</v>
      </c>
      <c r="F3" s="203"/>
      <c r="G3" s="107" t="s">
        <v>8</v>
      </c>
      <c r="H3" s="107" t="s">
        <v>9</v>
      </c>
      <c r="I3" s="107" t="s">
        <v>10</v>
      </c>
      <c r="J3" s="107" t="s">
        <v>11</v>
      </c>
      <c r="K3" s="107" t="s">
        <v>12</v>
      </c>
      <c r="L3" s="107" t="s">
        <v>13</v>
      </c>
      <c r="M3" s="107" t="s">
        <v>14</v>
      </c>
      <c r="N3" s="107" t="s">
        <v>15</v>
      </c>
      <c r="O3" s="107" t="s">
        <v>16</v>
      </c>
      <c r="P3" s="109" t="s">
        <v>4</v>
      </c>
    </row>
    <row r="4" spans="1:24" ht="53.25" customHeight="1" x14ac:dyDescent="0.3">
      <c r="A4" s="195" t="s">
        <v>344</v>
      </c>
      <c r="B4" s="7">
        <v>1.1000000000000001</v>
      </c>
      <c r="C4" s="8" t="s">
        <v>5</v>
      </c>
      <c r="D4" s="181"/>
      <c r="E4" s="12"/>
      <c r="F4" s="91"/>
      <c r="G4" s="83"/>
      <c r="H4" s="83"/>
      <c r="I4" s="83"/>
      <c r="J4" s="83"/>
      <c r="K4" s="83"/>
      <c r="L4" s="83"/>
      <c r="M4" s="83"/>
      <c r="N4" s="83"/>
      <c r="O4" s="83"/>
      <c r="P4" s="87"/>
      <c r="R4" s="62" t="str">
        <f>IF(OR(D4="Fully_Met",D4="Partially_Met"),"Yes", "No")</f>
        <v>No</v>
      </c>
      <c r="S4" s="62" t="str">
        <f>IF(OR(G4="Yes",H4="Yes",I4="Yes",J4="Yes", K4="Yes", L4="Yes", M4="Yes", N4="Yes", O4="Yes"), "OK", "Not")</f>
        <v>Not</v>
      </c>
      <c r="T4" s="62" t="str">
        <f>IF(AND(R4="Yes", S4="OK"),"com","inc")</f>
        <v>inc</v>
      </c>
      <c r="U4" s="62" t="s">
        <v>400</v>
      </c>
      <c r="V4" s="62">
        <f>SUM(COUNTIFS(D4:D23,{"Fully_Met","Partially_Met"}))</f>
        <v>0</v>
      </c>
      <c r="W4" s="180" t="e">
        <f>V5/V4</f>
        <v>#DIV/0!</v>
      </c>
    </row>
    <row r="5" spans="1:24" ht="81.75" customHeight="1" x14ac:dyDescent="0.3">
      <c r="A5" s="196"/>
      <c r="B5" s="26">
        <v>1.2</v>
      </c>
      <c r="C5" s="6" t="s">
        <v>6</v>
      </c>
      <c r="D5" s="85"/>
      <c r="E5" s="12"/>
      <c r="F5" s="91"/>
      <c r="G5" s="83"/>
      <c r="H5" s="83"/>
      <c r="I5" s="83"/>
      <c r="J5" s="83"/>
      <c r="K5" s="83"/>
      <c r="L5" s="83"/>
      <c r="M5" s="83"/>
      <c r="N5" s="83"/>
      <c r="O5" s="83"/>
      <c r="P5" s="88"/>
      <c r="R5" s="62" t="str">
        <f>IF(OR(D5="Fully_Met",D5="Partially_Met"),"Yes", "No")</f>
        <v>No</v>
      </c>
      <c r="S5" s="62" t="str">
        <f>IF(OR(G5="Yes",H5="Yes",I5="Yes",J5="Yes", K5="Yes", L5="Yes", M5="Yes", N5="Yes", O5="Yes"), "OK", "Not")</f>
        <v>Not</v>
      </c>
      <c r="T5" s="62" t="str">
        <f>IF(AND(R5="Yes", S5="OK"),"com","inc")</f>
        <v>inc</v>
      </c>
      <c r="U5" s="62" t="s">
        <v>401</v>
      </c>
      <c r="V5" s="62">
        <f>COUNTIF(T4:T12,"Com")</f>
        <v>0</v>
      </c>
      <c r="W5" s="180" t="e">
        <f>1-W4</f>
        <v>#DIV/0!</v>
      </c>
    </row>
    <row r="6" spans="1:24" ht="64.5" customHeight="1" thickBot="1" x14ac:dyDescent="0.35">
      <c r="A6" s="197"/>
      <c r="B6" s="27">
        <v>1.4</v>
      </c>
      <c r="C6" s="22" t="s">
        <v>7</v>
      </c>
      <c r="D6" s="86"/>
      <c r="E6" s="13"/>
      <c r="F6" s="96"/>
      <c r="G6" s="84"/>
      <c r="H6" s="84"/>
      <c r="I6" s="84"/>
      <c r="J6" s="84"/>
      <c r="K6" s="84"/>
      <c r="L6" s="84"/>
      <c r="M6" s="84"/>
      <c r="N6" s="84"/>
      <c r="O6" s="84"/>
      <c r="P6" s="89"/>
      <c r="R6" s="62" t="str">
        <f>IF(OR(D6="Fully_Met",D6="Partially_Met"),"Yes", "No")</f>
        <v>No</v>
      </c>
      <c r="S6" s="62" t="str">
        <f>IF(OR(G6="Yes",H6="Yes",I6="Yes",J6="Yes", K6="Yes", L6="Yes", M6="Yes", N6="Yes", O6="Yes"), "OK", "Not")</f>
        <v>Not</v>
      </c>
      <c r="T6" s="62" t="str">
        <f>IF(AND(R6="Yes", S6="OK"),"com","inc")</f>
        <v>inc</v>
      </c>
    </row>
    <row r="7" spans="1:24" ht="60" customHeight="1" x14ac:dyDescent="0.3">
      <c r="A7" s="204" t="s">
        <v>345</v>
      </c>
      <c r="B7" s="28">
        <v>2.1</v>
      </c>
      <c r="C7" s="20" t="s">
        <v>402</v>
      </c>
      <c r="D7" s="85"/>
      <c r="E7" s="12"/>
      <c r="F7" s="91"/>
      <c r="G7" s="83"/>
      <c r="H7" s="83"/>
      <c r="I7" s="83"/>
      <c r="J7" s="83"/>
      <c r="K7" s="83"/>
      <c r="L7" s="83"/>
      <c r="M7" s="83"/>
      <c r="N7" s="83"/>
      <c r="O7" s="83"/>
      <c r="P7" s="90"/>
      <c r="R7" s="62" t="str">
        <f>IF(OR(D7="Fully_Met",D7="Partially_Met"),"Yes", "No")</f>
        <v>No</v>
      </c>
      <c r="S7" s="62" t="str">
        <f>IF(OR(G7="Yes",H7="Yes",I7="Yes",J7="Yes", K7="Yes", L7="Yes", M7="Yes", N7="Yes", O7="Yes"), "OK", "Not")</f>
        <v>Not</v>
      </c>
      <c r="T7" s="62" t="str">
        <f>IF(AND(R7="Yes", S7="OK"),"com","inc")</f>
        <v>inc</v>
      </c>
    </row>
    <row r="8" spans="1:24" ht="66.75" customHeight="1" x14ac:dyDescent="0.3">
      <c r="A8" s="205"/>
      <c r="B8" s="30" t="s">
        <v>19</v>
      </c>
      <c r="C8" s="12"/>
      <c r="D8" s="99"/>
      <c r="E8" s="11" t="s">
        <v>20</v>
      </c>
      <c r="F8" s="97"/>
      <c r="G8" s="91"/>
      <c r="H8" s="91"/>
      <c r="I8" s="91"/>
      <c r="J8" s="91"/>
      <c r="K8" s="91"/>
      <c r="L8" s="91"/>
      <c r="M8" s="91"/>
      <c r="N8" s="91"/>
      <c r="O8" s="91"/>
      <c r="P8" s="92"/>
      <c r="X8" s="110"/>
    </row>
    <row r="9" spans="1:24" ht="72" x14ac:dyDescent="0.3">
      <c r="A9" s="205"/>
      <c r="B9" s="30" t="s">
        <v>21</v>
      </c>
      <c r="C9" s="12"/>
      <c r="D9" s="99"/>
      <c r="E9" s="11" t="s">
        <v>22</v>
      </c>
      <c r="F9" s="97"/>
      <c r="G9" s="91"/>
      <c r="H9" s="91"/>
      <c r="I9" s="91"/>
      <c r="J9" s="91"/>
      <c r="K9" s="91"/>
      <c r="L9" s="91"/>
      <c r="M9" s="91"/>
      <c r="N9" s="91"/>
      <c r="O9" s="91"/>
      <c r="P9" s="92"/>
      <c r="X9" s="110"/>
    </row>
    <row r="10" spans="1:24" ht="72" x14ac:dyDescent="0.3">
      <c r="A10" s="205"/>
      <c r="B10" s="30" t="s">
        <v>23</v>
      </c>
      <c r="C10" s="12"/>
      <c r="D10" s="99"/>
      <c r="E10" s="11" t="s">
        <v>24</v>
      </c>
      <c r="F10" s="97"/>
      <c r="G10" s="91"/>
      <c r="H10" s="91"/>
      <c r="I10" s="91"/>
      <c r="J10" s="91"/>
      <c r="K10" s="91"/>
      <c r="L10" s="91"/>
      <c r="M10" s="91"/>
      <c r="N10" s="91"/>
      <c r="O10" s="91"/>
      <c r="P10" s="92"/>
      <c r="X10" s="110"/>
    </row>
    <row r="11" spans="1:24" ht="86.4" x14ac:dyDescent="0.3">
      <c r="A11" s="205"/>
      <c r="B11" s="30" t="s">
        <v>25</v>
      </c>
      <c r="C11" s="12"/>
      <c r="D11" s="99"/>
      <c r="E11" s="11" t="s">
        <v>26</v>
      </c>
      <c r="F11" s="97"/>
      <c r="G11" s="91"/>
      <c r="H11" s="91"/>
      <c r="I11" s="91"/>
      <c r="J11" s="91"/>
      <c r="K11" s="91"/>
      <c r="L11" s="91"/>
      <c r="M11" s="91"/>
      <c r="N11" s="91"/>
      <c r="O11" s="91"/>
      <c r="P11" s="92"/>
      <c r="X11" s="110"/>
    </row>
    <row r="12" spans="1:24" ht="57.6" x14ac:dyDescent="0.3">
      <c r="A12" s="205"/>
      <c r="B12" s="30" t="s">
        <v>27</v>
      </c>
      <c r="C12" s="12"/>
      <c r="D12" s="99"/>
      <c r="E12" s="6" t="s">
        <v>28</v>
      </c>
      <c r="F12" s="97"/>
      <c r="G12" s="91"/>
      <c r="H12" s="91"/>
      <c r="I12" s="91"/>
      <c r="J12" s="91"/>
      <c r="K12" s="91"/>
      <c r="L12" s="91"/>
      <c r="M12" s="91"/>
      <c r="N12" s="91"/>
      <c r="O12" s="91"/>
      <c r="P12" s="92"/>
      <c r="X12" s="110"/>
    </row>
    <row r="13" spans="1:24" ht="86.4" x14ac:dyDescent="0.3">
      <c r="A13" s="205"/>
      <c r="B13" s="31" t="s">
        <v>29</v>
      </c>
      <c r="C13" s="12"/>
      <c r="D13" s="99"/>
      <c r="E13" s="10" t="s">
        <v>30</v>
      </c>
      <c r="F13" s="97"/>
      <c r="G13" s="91"/>
      <c r="H13" s="91"/>
      <c r="I13" s="91"/>
      <c r="J13" s="91"/>
      <c r="K13" s="91"/>
      <c r="L13" s="91"/>
      <c r="M13" s="91"/>
      <c r="N13" s="91"/>
      <c r="O13" s="91"/>
      <c r="P13" s="92"/>
      <c r="X13" s="110"/>
    </row>
    <row r="14" spans="1:24" ht="51.75" customHeight="1" x14ac:dyDescent="0.3">
      <c r="A14" s="205"/>
      <c r="B14" s="30">
        <v>2.2000000000000002</v>
      </c>
      <c r="C14" s="21" t="s">
        <v>31</v>
      </c>
      <c r="D14" s="85"/>
      <c r="E14" s="18"/>
      <c r="F14" s="98"/>
      <c r="G14" s="83"/>
      <c r="H14" s="83"/>
      <c r="I14" s="83"/>
      <c r="J14" s="83"/>
      <c r="K14" s="83"/>
      <c r="L14" s="83"/>
      <c r="M14" s="83"/>
      <c r="N14" s="83"/>
      <c r="O14" s="83"/>
      <c r="P14" s="93"/>
      <c r="R14" s="62" t="str">
        <f>IF(OR(D14="Fully_Met",D14="Partially_Met"),"Yes", "No")</f>
        <v>No</v>
      </c>
      <c r="S14" s="62" t="str">
        <f>IF(OR(G14="Yes",H14="Yes",I14="Yes",J14="Yes", K14="Yes", L14="Yes", M14="Yes", N14="Yes", O14="Yes"), "OK", "Not")</f>
        <v>Not</v>
      </c>
      <c r="T14" s="62" t="str">
        <f>IF(AND(R14="Yes", S14="OK"),"com","inc")</f>
        <v>inc</v>
      </c>
    </row>
    <row r="15" spans="1:24" ht="64.5" customHeight="1" x14ac:dyDescent="0.3">
      <c r="A15" s="205"/>
      <c r="B15" s="30" t="s">
        <v>32</v>
      </c>
      <c r="C15" s="12"/>
      <c r="D15" s="99"/>
      <c r="E15" s="21" t="s">
        <v>33</v>
      </c>
      <c r="F15" s="97"/>
      <c r="G15" s="91"/>
      <c r="H15" s="91"/>
      <c r="I15" s="91"/>
      <c r="J15" s="91"/>
      <c r="K15" s="91"/>
      <c r="L15" s="91"/>
      <c r="M15" s="91"/>
      <c r="N15" s="91"/>
      <c r="O15" s="91"/>
      <c r="P15" s="92"/>
    </row>
    <row r="16" spans="1:24" ht="72" x14ac:dyDescent="0.3">
      <c r="A16" s="205"/>
      <c r="B16" s="30" t="s">
        <v>34</v>
      </c>
      <c r="C16" s="12"/>
      <c r="D16" s="99"/>
      <c r="E16" s="21" t="s">
        <v>287</v>
      </c>
      <c r="F16" s="97"/>
      <c r="G16" s="91"/>
      <c r="H16" s="91"/>
      <c r="I16" s="91"/>
      <c r="J16" s="91"/>
      <c r="K16" s="91"/>
      <c r="L16" s="91"/>
      <c r="M16" s="91"/>
      <c r="N16" s="91"/>
      <c r="O16" s="91"/>
      <c r="P16" s="92"/>
    </row>
    <row r="17" spans="1:23" s="57" customFormat="1" ht="42.75" customHeight="1" x14ac:dyDescent="0.3">
      <c r="A17" s="205"/>
      <c r="B17" s="30">
        <v>2.2999999999999998</v>
      </c>
      <c r="C17" s="6" t="s">
        <v>35</v>
      </c>
      <c r="D17" s="85"/>
      <c r="E17" s="18"/>
      <c r="F17" s="98"/>
      <c r="G17" s="83"/>
      <c r="H17" s="83"/>
      <c r="I17" s="83"/>
      <c r="J17" s="83"/>
      <c r="K17" s="83"/>
      <c r="L17" s="83"/>
      <c r="M17" s="83"/>
      <c r="N17" s="83"/>
      <c r="O17" s="83"/>
      <c r="P17" s="93"/>
      <c r="Q17" s="62"/>
      <c r="R17" s="62" t="str">
        <f>IF(OR(D17="Fully_Met",D17="Partially_Met"),"Yes", "No")</f>
        <v>No</v>
      </c>
      <c r="S17" s="62" t="str">
        <f>IF(OR(G17="Yes",H17="Yes",I17="Yes",J17="Yes", K17="Yes", L17="Yes", M17="Yes", N17="Yes", O17="Yes"), "OK", "Not")</f>
        <v>Not</v>
      </c>
      <c r="T17" s="62" t="str">
        <f>IF(AND(R17="Yes", S17="OK"),"com","inc")</f>
        <v>inc</v>
      </c>
      <c r="U17" s="62"/>
      <c r="V17" s="62"/>
      <c r="W17" s="62"/>
    </row>
    <row r="18" spans="1:23" s="57" customFormat="1" ht="43.2" x14ac:dyDescent="0.3">
      <c r="A18" s="205"/>
      <c r="B18" s="30" t="s">
        <v>36</v>
      </c>
      <c r="C18" s="12"/>
      <c r="D18" s="99"/>
      <c r="E18" s="21" t="s">
        <v>37</v>
      </c>
      <c r="F18" s="97"/>
      <c r="G18" s="91"/>
      <c r="H18" s="91"/>
      <c r="I18" s="91"/>
      <c r="J18" s="91"/>
      <c r="K18" s="91"/>
      <c r="L18" s="91"/>
      <c r="M18" s="91"/>
      <c r="N18" s="91"/>
      <c r="O18" s="91"/>
      <c r="P18" s="92"/>
      <c r="Q18" s="62"/>
      <c r="R18" s="62"/>
      <c r="S18" s="62"/>
      <c r="T18" s="62"/>
      <c r="U18" s="62"/>
      <c r="V18" s="62"/>
      <c r="W18" s="62"/>
    </row>
    <row r="19" spans="1:23" s="57" customFormat="1" ht="57.6" x14ac:dyDescent="0.3">
      <c r="A19" s="205"/>
      <c r="B19" s="30" t="s">
        <v>38</v>
      </c>
      <c r="C19" s="12"/>
      <c r="D19" s="99"/>
      <c r="E19" s="21" t="s">
        <v>39</v>
      </c>
      <c r="F19" s="97"/>
      <c r="G19" s="91"/>
      <c r="H19" s="91"/>
      <c r="I19" s="91"/>
      <c r="J19" s="91"/>
      <c r="K19" s="91"/>
      <c r="L19" s="91"/>
      <c r="M19" s="91"/>
      <c r="N19" s="91"/>
      <c r="O19" s="91"/>
      <c r="P19" s="92"/>
      <c r="Q19" s="62"/>
      <c r="R19" s="62"/>
      <c r="S19" s="62"/>
      <c r="T19" s="62"/>
      <c r="U19" s="62"/>
      <c r="V19" s="62"/>
      <c r="W19" s="62"/>
    </row>
    <row r="20" spans="1:23" s="57" customFormat="1" ht="95.25" customHeight="1" thickBot="1" x14ac:dyDescent="0.35">
      <c r="A20" s="206"/>
      <c r="B20" s="31" t="s">
        <v>40</v>
      </c>
      <c r="C20" s="12"/>
      <c r="D20" s="99"/>
      <c r="E20" s="25" t="s">
        <v>41</v>
      </c>
      <c r="F20" s="97"/>
      <c r="G20" s="91"/>
      <c r="H20" s="91"/>
      <c r="I20" s="91"/>
      <c r="J20" s="91"/>
      <c r="K20" s="91"/>
      <c r="L20" s="91"/>
      <c r="M20" s="91"/>
      <c r="N20" s="91"/>
      <c r="O20" s="91"/>
      <c r="P20" s="92"/>
      <c r="Q20" s="62"/>
      <c r="R20" s="62"/>
      <c r="S20" s="62"/>
      <c r="T20" s="62"/>
      <c r="U20" s="62"/>
      <c r="V20" s="62"/>
      <c r="W20" s="62"/>
    </row>
    <row r="21" spans="1:23" s="57" customFormat="1" ht="69.75" customHeight="1" x14ac:dyDescent="0.3">
      <c r="A21" s="195" t="s">
        <v>346</v>
      </c>
      <c r="B21" s="30">
        <v>3.1</v>
      </c>
      <c r="C21" s="21" t="s">
        <v>42</v>
      </c>
      <c r="D21" s="85"/>
      <c r="E21" s="12"/>
      <c r="F21" s="91"/>
      <c r="G21" s="83"/>
      <c r="H21" s="83"/>
      <c r="I21" s="83"/>
      <c r="J21" s="83"/>
      <c r="K21" s="83"/>
      <c r="L21" s="83"/>
      <c r="M21" s="83"/>
      <c r="N21" s="83"/>
      <c r="O21" s="83"/>
      <c r="P21" s="93"/>
      <c r="Q21" s="62"/>
      <c r="R21" s="62" t="str">
        <f>IF(OR(D21="Fully_Met",D21="Partially_Met"),"Yes", "No")</f>
        <v>No</v>
      </c>
      <c r="S21" s="62" t="str">
        <f>IF(OR(G21="Yes",H21="Yes",I21="Yes",J21="Yes", K21="Yes", L21="Yes", M21="Yes", N21="Yes", O21="Yes"), "OK", "Not")</f>
        <v>Not</v>
      </c>
      <c r="T21" s="62" t="str">
        <f>IF(AND(R21="Yes", S21="OK"),"com","inc")</f>
        <v>inc</v>
      </c>
      <c r="U21" s="62"/>
      <c r="V21" s="62"/>
      <c r="W21" s="62"/>
    </row>
    <row r="22" spans="1:23" s="57" customFormat="1" ht="82.5" customHeight="1" x14ac:dyDescent="0.3">
      <c r="A22" s="196"/>
      <c r="B22" s="30">
        <v>3.2</v>
      </c>
      <c r="C22" s="21" t="s">
        <v>43</v>
      </c>
      <c r="D22" s="85"/>
      <c r="E22" s="12"/>
      <c r="F22" s="91"/>
      <c r="G22" s="83"/>
      <c r="H22" s="83"/>
      <c r="I22" s="83"/>
      <c r="J22" s="83"/>
      <c r="K22" s="83"/>
      <c r="L22" s="83"/>
      <c r="M22" s="83"/>
      <c r="N22" s="83"/>
      <c r="O22" s="83"/>
      <c r="P22" s="93"/>
      <c r="Q22" s="62"/>
      <c r="R22" s="62" t="str">
        <f>IF(OR(D22="Fully_Met",D22="Partially_Met"),"Yes", "No")</f>
        <v>No</v>
      </c>
      <c r="S22" s="62" t="str">
        <f>IF(OR(G22="Yes",H22="Yes",I22="Yes",J22="Yes", K22="Yes", L22="Yes", M22="Yes", N22="Yes", O22="Yes"), "OK", "Not")</f>
        <v>Not</v>
      </c>
      <c r="T22" s="62" t="str">
        <f>IF(AND(R22="Yes", S22="OK"),"com","inc")</f>
        <v>inc</v>
      </c>
      <c r="U22" s="62"/>
      <c r="V22" s="62"/>
      <c r="W22" s="62"/>
    </row>
    <row r="23" spans="1:23" s="57" customFormat="1" ht="72" customHeight="1" thickBot="1" x14ac:dyDescent="0.35">
      <c r="A23" s="197"/>
      <c r="B23" s="29">
        <v>3.3</v>
      </c>
      <c r="C23" s="23" t="s">
        <v>44</v>
      </c>
      <c r="D23" s="86"/>
      <c r="E23" s="13"/>
      <c r="F23" s="96"/>
      <c r="G23" s="94"/>
      <c r="H23" s="94"/>
      <c r="I23" s="94"/>
      <c r="J23" s="94"/>
      <c r="K23" s="94"/>
      <c r="L23" s="94"/>
      <c r="M23" s="94"/>
      <c r="N23" s="94"/>
      <c r="O23" s="94"/>
      <c r="P23" s="95"/>
      <c r="Q23" s="62"/>
      <c r="R23" s="62" t="str">
        <f>IF(OR(D23="Fully_Met",D23="Partially_Met"),"Yes", "No")</f>
        <v>No</v>
      </c>
      <c r="S23" s="62" t="str">
        <f>IF(OR(G23="Yes",H23="Yes",I23="Yes",J23="Yes", K23="Yes", L23="Yes", M23="Yes", N23="Yes", O23="Yes"), "OK", "Not")</f>
        <v>Not</v>
      </c>
      <c r="T23" s="62" t="str">
        <f>IF(AND(R23="Yes", S23="OK"),"com","inc")</f>
        <v>inc</v>
      </c>
      <c r="U23" s="62"/>
      <c r="V23" s="62"/>
      <c r="W23" s="62"/>
    </row>
  </sheetData>
  <mergeCells count="7">
    <mergeCell ref="A21:A23"/>
    <mergeCell ref="A1:P1"/>
    <mergeCell ref="G2:O2"/>
    <mergeCell ref="E2:F2"/>
    <mergeCell ref="E3:F3"/>
    <mergeCell ref="A4:A6"/>
    <mergeCell ref="A7:A20"/>
  </mergeCells>
  <conditionalFormatting sqref="F8">
    <cfRule type="expression" dxfId="173" priority="26">
      <formula>AND($D$7=("Not_Met"),F8=("Y"))</formula>
    </cfRule>
    <cfRule type="expression" dxfId="172" priority="32">
      <formula>AND($D$7=("Fully_Met"),F8=("N"))</formula>
    </cfRule>
  </conditionalFormatting>
  <conditionalFormatting sqref="F9">
    <cfRule type="expression" dxfId="171" priority="24">
      <formula>AND($D$7=("Not_Met"),F9=("Y"))</formula>
    </cfRule>
    <cfRule type="expression" dxfId="170" priority="25">
      <formula>AND($D$7=("Fully_Met"),F9=("N"))</formula>
    </cfRule>
  </conditionalFormatting>
  <conditionalFormatting sqref="F10">
    <cfRule type="expression" dxfId="169" priority="22">
      <formula>AND($D$7=("Not_Met"),F10=("Y"))</formula>
    </cfRule>
    <cfRule type="expression" dxfId="168" priority="23">
      <formula>AND($D$7=("Fully_Met"),F10=("N"))</formula>
    </cfRule>
  </conditionalFormatting>
  <conditionalFormatting sqref="F11">
    <cfRule type="expression" dxfId="167" priority="20">
      <formula>AND($D$7=("Not_Met"),F11=("Y"))</formula>
    </cfRule>
    <cfRule type="expression" dxfId="166" priority="21">
      <formula>AND($D$7=("Fully_Met"),F11=("N"))</formula>
    </cfRule>
  </conditionalFormatting>
  <conditionalFormatting sqref="F12">
    <cfRule type="expression" dxfId="165" priority="18">
      <formula>AND($D$7=("Not_Met"),F12=("Y"))</formula>
    </cfRule>
    <cfRule type="expression" dxfId="164" priority="19">
      <formula>AND($D$7=("Fully_Met"),F12=("N"))</formula>
    </cfRule>
  </conditionalFormatting>
  <conditionalFormatting sqref="F13">
    <cfRule type="expression" dxfId="163" priority="16">
      <formula>AND($D$7=("Not_Met"),F13=("Y"))</formula>
    </cfRule>
    <cfRule type="expression" dxfId="162" priority="17">
      <formula>AND($D$7=("Fully_Met"),F13=("N"))</formula>
    </cfRule>
  </conditionalFormatting>
  <conditionalFormatting sqref="F15">
    <cfRule type="expression" dxfId="161" priority="14">
      <formula>AND($D$14=("Not_Met"),F15=("Y"))</formula>
    </cfRule>
    <cfRule type="expression" dxfId="160" priority="15">
      <formula>AND($D$14=("Fully_Met"),F15=("N"))</formula>
    </cfRule>
  </conditionalFormatting>
  <conditionalFormatting sqref="F16">
    <cfRule type="expression" dxfId="159" priority="12">
      <formula>AND($D$14=("Not_Met"),F16=("Y"))</formula>
    </cfRule>
    <cfRule type="expression" dxfId="158" priority="13">
      <formula>AND($D$14=("Fully_Met"),F16=("N"))</formula>
    </cfRule>
  </conditionalFormatting>
  <conditionalFormatting sqref="F18">
    <cfRule type="expression" dxfId="157" priority="10">
      <formula>AND($D$17=("Not_Met"),F18=("Y"))</formula>
    </cfRule>
    <cfRule type="expression" dxfId="156" priority="11">
      <formula>AND($D$17=("Fully_Met"),F18=("N"))</formula>
    </cfRule>
  </conditionalFormatting>
  <conditionalFormatting sqref="F19">
    <cfRule type="expression" dxfId="155" priority="4">
      <formula>AND($D$17=("Not_Met"),F19=("Y"))</formula>
    </cfRule>
    <cfRule type="expression" dxfId="154" priority="5">
      <formula>AND($D$17=("Fully_Met"),F19=("N"))</formula>
    </cfRule>
  </conditionalFormatting>
  <conditionalFormatting sqref="F20">
    <cfRule type="expression" dxfId="153" priority="2">
      <formula>AND($D$17=("Not_Met"),F20=("Y"))</formula>
    </cfRule>
    <cfRule type="expression" dxfId="152" priority="3">
      <formula>AND($D$17=("Fully_Met"),F20=("N"))</formula>
    </cfRule>
  </conditionalFormatting>
  <dataValidations count="4">
    <dataValidation type="list" allowBlank="1" showInputMessage="1" showErrorMessage="1" sqref="D14 D4:D7 D21:D23 D17">
      <formula1>Element</formula1>
    </dataValidation>
    <dataValidation type="list" allowBlank="1" showInputMessage="1" showErrorMessage="1" sqref="F8:F13">
      <formula1>INDIRECT(D$7)</formula1>
    </dataValidation>
    <dataValidation type="list" allowBlank="1" showInputMessage="1" showErrorMessage="1" sqref="F15:F16">
      <formula1>INDIRECT(D$14)</formula1>
    </dataValidation>
    <dataValidation type="list" allowBlank="1" showInputMessage="1" showErrorMessage="1" sqref="F18:F20">
      <formula1>INDIRECT(D$17)</formula1>
    </dataValidation>
  </dataValidations>
  <pageMargins left="0.7" right="0.7" top="0.75" bottom="0.75" header="0.3" footer="0.3"/>
  <pageSetup paperSize="9" orientation="portrait" r:id="rId1"/>
  <ignoredErrors>
    <ignoredError sqref="W4:W5"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options'!$C$1:$C$2</xm:f>
          </x14:formula1>
          <xm:sqref>G4:O7 G14:O14 G17:O17 G21:O23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X90"/>
  <sheetViews>
    <sheetView zoomScale="70" zoomScaleNormal="70" workbookViewId="0">
      <pane xSplit="1" ySplit="3" topLeftCell="B12" activePane="bottomRight" state="frozen"/>
      <selection pane="topRight" activeCell="B1" sqref="B1"/>
      <selection pane="bottomLeft" activeCell="A4" sqref="A4"/>
      <selection pane="bottomRight" activeCell="B12" sqref="B12"/>
    </sheetView>
  </sheetViews>
  <sheetFormatPr defaultColWidth="9.109375" defaultRowHeight="25.8" x14ac:dyDescent="0.5"/>
  <cols>
    <col min="1" max="1" width="16.6640625" style="57" customWidth="1"/>
    <col min="2" max="2" width="10.33203125" style="59" customWidth="1"/>
    <col min="3" max="3" width="45.6640625" style="58" customWidth="1"/>
    <col min="4" max="4" width="20.6640625" style="66" customWidth="1"/>
    <col min="5" max="5" width="30.6640625" style="58" customWidth="1"/>
    <col min="6" max="6" width="8" style="66" customWidth="1"/>
    <col min="7" max="15" width="14.6640625" style="66" customWidth="1"/>
    <col min="16" max="16" width="55.6640625" style="57" customWidth="1"/>
    <col min="17" max="17" width="9.109375" style="82"/>
    <col min="18" max="20" width="9.109375" style="62" customWidth="1"/>
    <col min="21" max="21" width="11.88671875" style="62" customWidth="1"/>
    <col min="22" max="24" width="9.109375" style="62" customWidth="1"/>
    <col min="25" max="16384" width="9.109375" style="57"/>
  </cols>
  <sheetData>
    <row r="1" spans="1:23" ht="35.25" customHeight="1" thickBot="1" x14ac:dyDescent="0.35">
      <c r="A1" s="198" t="s">
        <v>342</v>
      </c>
      <c r="B1" s="198"/>
      <c r="C1" s="198"/>
      <c r="D1" s="198"/>
      <c r="E1" s="198"/>
      <c r="F1" s="198"/>
      <c r="G1" s="198"/>
      <c r="H1" s="198"/>
      <c r="I1" s="198"/>
      <c r="J1" s="198"/>
      <c r="K1" s="198"/>
      <c r="L1" s="198"/>
      <c r="M1" s="198"/>
      <c r="N1" s="198"/>
      <c r="O1" s="198"/>
      <c r="P1" s="198"/>
    </row>
    <row r="2" spans="1:23" ht="63.75" customHeight="1" x14ac:dyDescent="0.3">
      <c r="A2" s="100" t="s">
        <v>340</v>
      </c>
      <c r="B2" s="101" t="s">
        <v>17</v>
      </c>
      <c r="C2" s="102" t="s">
        <v>0</v>
      </c>
      <c r="D2" s="103" t="s">
        <v>46</v>
      </c>
      <c r="E2" s="199" t="s">
        <v>1</v>
      </c>
      <c r="F2" s="201"/>
      <c r="G2" s="199" t="s">
        <v>45</v>
      </c>
      <c r="H2" s="200"/>
      <c r="I2" s="200"/>
      <c r="J2" s="200"/>
      <c r="K2" s="200"/>
      <c r="L2" s="200"/>
      <c r="M2" s="200"/>
      <c r="N2" s="200"/>
      <c r="O2" s="201"/>
      <c r="P2" s="103" t="s">
        <v>3</v>
      </c>
    </row>
    <row r="3" spans="1:23" ht="35.25" customHeight="1" thickBot="1" x14ac:dyDescent="0.35">
      <c r="A3" s="104"/>
      <c r="B3" s="105"/>
      <c r="C3" s="106"/>
      <c r="D3" s="108" t="s">
        <v>2</v>
      </c>
      <c r="E3" s="202" t="s">
        <v>18</v>
      </c>
      <c r="F3" s="203"/>
      <c r="G3" s="107" t="s">
        <v>8</v>
      </c>
      <c r="H3" s="107" t="s">
        <v>9</v>
      </c>
      <c r="I3" s="107" t="s">
        <v>10</v>
      </c>
      <c r="J3" s="107" t="s">
        <v>11</v>
      </c>
      <c r="K3" s="107" t="s">
        <v>12</v>
      </c>
      <c r="L3" s="107" t="s">
        <v>13</v>
      </c>
      <c r="M3" s="107" t="s">
        <v>14</v>
      </c>
      <c r="N3" s="107" t="s">
        <v>15</v>
      </c>
      <c r="O3" s="107" t="s">
        <v>16</v>
      </c>
      <c r="P3" s="109" t="s">
        <v>4</v>
      </c>
    </row>
    <row r="4" spans="1:23" ht="113.25" customHeight="1" x14ac:dyDescent="0.3">
      <c r="A4" s="195" t="s">
        <v>343</v>
      </c>
      <c r="B4" s="7">
        <v>4.0999999999999996</v>
      </c>
      <c r="C4" s="8" t="s">
        <v>47</v>
      </c>
      <c r="D4" s="85"/>
      <c r="E4" s="12"/>
      <c r="F4" s="63"/>
      <c r="G4" s="83"/>
      <c r="H4" s="83"/>
      <c r="I4" s="83"/>
      <c r="J4" s="83"/>
      <c r="K4" s="83"/>
      <c r="L4" s="83"/>
      <c r="M4" s="83"/>
      <c r="N4" s="83"/>
      <c r="O4" s="83"/>
      <c r="P4" s="87"/>
      <c r="R4" s="62" t="str">
        <f t="shared" ref="R4:R17" si="0">IF(OR(D4="Fully_Met",D4="Partially_Met"),"Yes", "No")</f>
        <v>No</v>
      </c>
      <c r="S4" s="62" t="str">
        <f>IF(OR(G4="Yes",H4="Yes",I4="Yes",J4="Yes", K4="Yes", L4="Yes", M4="Yes", N4="Yes", O4="Yes"), "OK", "Not")</f>
        <v>Not</v>
      </c>
      <c r="T4" s="62" t="str">
        <f>IF(AND(R4="Yes", S4="OK"),"com","inc")</f>
        <v>inc</v>
      </c>
      <c r="U4" s="62" t="s">
        <v>400</v>
      </c>
      <c r="V4" s="62">
        <f>SUM(COUNTIFS(D4:D90,{"Fully_Met","Partially_Met"}))</f>
        <v>0</v>
      </c>
      <c r="W4" s="180" t="e">
        <f>V5/V4</f>
        <v>#DIV/0!</v>
      </c>
    </row>
    <row r="5" spans="1:23" ht="113.25" customHeight="1" x14ac:dyDescent="0.3">
      <c r="A5" s="196"/>
      <c r="B5" s="26">
        <v>4.2</v>
      </c>
      <c r="C5" s="6" t="s">
        <v>48</v>
      </c>
      <c r="D5" s="85"/>
      <c r="E5" s="12"/>
      <c r="F5" s="63"/>
      <c r="G5" s="83"/>
      <c r="H5" s="83"/>
      <c r="I5" s="83"/>
      <c r="J5" s="83"/>
      <c r="K5" s="83"/>
      <c r="L5" s="83"/>
      <c r="M5" s="83"/>
      <c r="N5" s="83"/>
      <c r="O5" s="83"/>
      <c r="P5" s="87"/>
      <c r="R5" s="62" t="str">
        <f t="shared" si="0"/>
        <v>No</v>
      </c>
      <c r="S5" s="62" t="str">
        <f t="shared" ref="S5:S68" si="1">IF(OR(G5="Yes",H5="Yes",I5="Yes",J5="Yes", K5="Yes", L5="Yes", M5="Yes", N5="Yes", O5="Yes"), "OK", "Not")</f>
        <v>Not</v>
      </c>
      <c r="T5" s="62" t="str">
        <f t="shared" ref="T5:T17" si="2">IF(AND(R5="Yes", S5="OK"),"com","inc")</f>
        <v>inc</v>
      </c>
      <c r="U5" s="62" t="s">
        <v>401</v>
      </c>
      <c r="V5" s="62">
        <f>COUNTIF(T4:T90,"Com")</f>
        <v>0</v>
      </c>
      <c r="W5" s="180" t="e">
        <f>1-W4</f>
        <v>#DIV/0!</v>
      </c>
    </row>
    <row r="6" spans="1:23" ht="85.5" customHeight="1" thickBot="1" x14ac:dyDescent="0.35">
      <c r="A6" s="197"/>
      <c r="B6" s="27">
        <v>4.3</v>
      </c>
      <c r="C6" s="22" t="s">
        <v>49</v>
      </c>
      <c r="D6" s="86"/>
      <c r="E6" s="13"/>
      <c r="F6" s="64"/>
      <c r="G6" s="84"/>
      <c r="H6" s="84"/>
      <c r="I6" s="84"/>
      <c r="J6" s="84"/>
      <c r="K6" s="84"/>
      <c r="L6" s="84"/>
      <c r="M6" s="84"/>
      <c r="N6" s="84"/>
      <c r="O6" s="84"/>
      <c r="P6" s="89"/>
      <c r="R6" s="62" t="str">
        <f t="shared" si="0"/>
        <v>No</v>
      </c>
      <c r="S6" s="62" t="str">
        <f t="shared" si="1"/>
        <v>Not</v>
      </c>
      <c r="T6" s="62" t="str">
        <f t="shared" si="2"/>
        <v>inc</v>
      </c>
    </row>
    <row r="7" spans="1:23" ht="94.5" customHeight="1" x14ac:dyDescent="0.3">
      <c r="A7" s="204" t="s">
        <v>347</v>
      </c>
      <c r="B7" s="28">
        <v>5.0999999999999996</v>
      </c>
      <c r="C7" s="20" t="s">
        <v>50</v>
      </c>
      <c r="D7" s="85"/>
      <c r="E7" s="36"/>
      <c r="F7" s="76"/>
      <c r="G7" s="83"/>
      <c r="H7" s="83"/>
      <c r="I7" s="83"/>
      <c r="J7" s="83"/>
      <c r="K7" s="83"/>
      <c r="L7" s="83"/>
      <c r="M7" s="83"/>
      <c r="N7" s="83"/>
      <c r="O7" s="83"/>
      <c r="P7" s="87"/>
      <c r="R7" s="62" t="str">
        <f t="shared" si="0"/>
        <v>No</v>
      </c>
      <c r="S7" s="62" t="str">
        <f t="shared" si="1"/>
        <v>Not</v>
      </c>
      <c r="T7" s="62" t="str">
        <f t="shared" si="2"/>
        <v>inc</v>
      </c>
    </row>
    <row r="8" spans="1:23" ht="102.75" customHeight="1" thickBot="1" x14ac:dyDescent="0.35">
      <c r="A8" s="206"/>
      <c r="B8" s="29">
        <v>5.3</v>
      </c>
      <c r="C8" s="14" t="s">
        <v>51</v>
      </c>
      <c r="D8" s="86"/>
      <c r="E8" s="13"/>
      <c r="F8" s="64"/>
      <c r="G8" s="84"/>
      <c r="H8" s="84"/>
      <c r="I8" s="84"/>
      <c r="J8" s="84"/>
      <c r="K8" s="84"/>
      <c r="L8" s="84"/>
      <c r="M8" s="84"/>
      <c r="N8" s="84"/>
      <c r="O8" s="84"/>
      <c r="P8" s="89"/>
      <c r="R8" s="62" t="str">
        <f t="shared" si="0"/>
        <v>No</v>
      </c>
      <c r="S8" s="62" t="str">
        <f t="shared" si="1"/>
        <v>Not</v>
      </c>
      <c r="T8" s="62" t="str">
        <f t="shared" si="2"/>
        <v>inc</v>
      </c>
    </row>
    <row r="9" spans="1:23" ht="71.25" customHeight="1" x14ac:dyDescent="0.3">
      <c r="A9" s="195" t="s">
        <v>348</v>
      </c>
      <c r="B9" s="28">
        <v>6.2</v>
      </c>
      <c r="C9" s="15" t="s">
        <v>52</v>
      </c>
      <c r="D9" s="85"/>
      <c r="E9" s="36"/>
      <c r="F9" s="76"/>
      <c r="G9" s="83"/>
      <c r="H9" s="83"/>
      <c r="I9" s="83"/>
      <c r="J9" s="83"/>
      <c r="K9" s="83"/>
      <c r="L9" s="83"/>
      <c r="M9" s="83"/>
      <c r="N9" s="83"/>
      <c r="O9" s="83"/>
      <c r="P9" s="87"/>
      <c r="R9" s="62" t="str">
        <f t="shared" si="0"/>
        <v>No</v>
      </c>
      <c r="S9" s="62" t="str">
        <f t="shared" si="1"/>
        <v>Not</v>
      </c>
      <c r="T9" s="62" t="str">
        <f t="shared" si="2"/>
        <v>inc</v>
      </c>
    </row>
    <row r="10" spans="1:23" ht="51" customHeight="1" x14ac:dyDescent="0.3">
      <c r="A10" s="196"/>
      <c r="B10" s="30">
        <v>6.4</v>
      </c>
      <c r="C10" s="16" t="s">
        <v>53</v>
      </c>
      <c r="D10" s="85"/>
      <c r="E10" s="12"/>
      <c r="F10" s="63"/>
      <c r="G10" s="83"/>
      <c r="H10" s="83"/>
      <c r="I10" s="83"/>
      <c r="J10" s="83"/>
      <c r="K10" s="83"/>
      <c r="L10" s="83"/>
      <c r="M10" s="83"/>
      <c r="N10" s="83"/>
      <c r="O10" s="83"/>
      <c r="P10" s="87"/>
      <c r="R10" s="62" t="str">
        <f t="shared" si="0"/>
        <v>No</v>
      </c>
      <c r="S10" s="62" t="str">
        <f t="shared" si="1"/>
        <v>Not</v>
      </c>
      <c r="T10" s="62" t="str">
        <f t="shared" si="2"/>
        <v>inc</v>
      </c>
    </row>
    <row r="11" spans="1:23" ht="131.25" customHeight="1" x14ac:dyDescent="0.3">
      <c r="A11" s="196"/>
      <c r="B11" s="30">
        <v>6.5</v>
      </c>
      <c r="C11" s="16" t="s">
        <v>54</v>
      </c>
      <c r="D11" s="85"/>
      <c r="E11" s="12"/>
      <c r="F11" s="63"/>
      <c r="G11" s="83"/>
      <c r="H11" s="83"/>
      <c r="I11" s="83"/>
      <c r="J11" s="83"/>
      <c r="K11" s="83"/>
      <c r="L11" s="83"/>
      <c r="M11" s="83"/>
      <c r="N11" s="83"/>
      <c r="O11" s="83"/>
      <c r="P11" s="87"/>
      <c r="R11" s="62" t="str">
        <f t="shared" si="0"/>
        <v>No</v>
      </c>
      <c r="S11" s="62" t="str">
        <f t="shared" si="1"/>
        <v>Not</v>
      </c>
      <c r="T11" s="62" t="str">
        <f t="shared" si="2"/>
        <v>inc</v>
      </c>
    </row>
    <row r="12" spans="1:23" ht="74.25" customHeight="1" x14ac:dyDescent="0.3">
      <c r="A12" s="196"/>
      <c r="B12" s="30">
        <v>6.6</v>
      </c>
      <c r="C12" s="16" t="s">
        <v>55</v>
      </c>
      <c r="D12" s="85"/>
      <c r="E12" s="12"/>
      <c r="F12" s="63"/>
      <c r="G12" s="83"/>
      <c r="H12" s="83"/>
      <c r="I12" s="83"/>
      <c r="J12" s="83"/>
      <c r="K12" s="83"/>
      <c r="L12" s="83"/>
      <c r="M12" s="83"/>
      <c r="N12" s="83"/>
      <c r="O12" s="83"/>
      <c r="P12" s="87"/>
      <c r="R12" s="62" t="str">
        <f t="shared" si="0"/>
        <v>No</v>
      </c>
      <c r="S12" s="62" t="str">
        <f t="shared" si="1"/>
        <v>Not</v>
      </c>
      <c r="T12" s="62" t="str">
        <f t="shared" si="2"/>
        <v>inc</v>
      </c>
    </row>
    <row r="13" spans="1:23" ht="75" customHeight="1" x14ac:dyDescent="0.3">
      <c r="A13" s="196"/>
      <c r="B13" s="31">
        <v>6.7</v>
      </c>
      <c r="C13" s="17" t="s">
        <v>59</v>
      </c>
      <c r="D13" s="85"/>
      <c r="E13" s="12"/>
      <c r="F13" s="63"/>
      <c r="G13" s="83"/>
      <c r="H13" s="83"/>
      <c r="I13" s="83"/>
      <c r="J13" s="83"/>
      <c r="K13" s="83"/>
      <c r="L13" s="83"/>
      <c r="M13" s="83"/>
      <c r="N13" s="83"/>
      <c r="O13" s="83"/>
      <c r="P13" s="87"/>
      <c r="R13" s="62" t="str">
        <f t="shared" si="0"/>
        <v>No</v>
      </c>
      <c r="S13" s="62" t="str">
        <f t="shared" si="1"/>
        <v>Not</v>
      </c>
      <c r="T13" s="62" t="str">
        <f t="shared" si="2"/>
        <v>inc</v>
      </c>
    </row>
    <row r="14" spans="1:23" ht="57.75" customHeight="1" x14ac:dyDescent="0.3">
      <c r="A14" s="196"/>
      <c r="B14" s="30">
        <v>6.8</v>
      </c>
      <c r="C14" s="24" t="s">
        <v>56</v>
      </c>
      <c r="D14" s="85"/>
      <c r="E14" s="12"/>
      <c r="F14" s="63"/>
      <c r="G14" s="83"/>
      <c r="H14" s="83"/>
      <c r="I14" s="83"/>
      <c r="J14" s="83"/>
      <c r="K14" s="83"/>
      <c r="L14" s="83"/>
      <c r="M14" s="83"/>
      <c r="N14" s="83"/>
      <c r="O14" s="83"/>
      <c r="P14" s="87"/>
      <c r="R14" s="62" t="str">
        <f t="shared" si="0"/>
        <v>No</v>
      </c>
      <c r="S14" s="62" t="str">
        <f t="shared" si="1"/>
        <v>Not</v>
      </c>
      <c r="T14" s="62" t="str">
        <f t="shared" si="2"/>
        <v>inc</v>
      </c>
    </row>
    <row r="15" spans="1:23" ht="52.5" customHeight="1" x14ac:dyDescent="0.3">
      <c r="A15" s="196"/>
      <c r="B15" s="30">
        <v>6.9</v>
      </c>
      <c r="C15" s="17" t="s">
        <v>57</v>
      </c>
      <c r="D15" s="85"/>
      <c r="E15" s="12"/>
      <c r="F15" s="63"/>
      <c r="G15" s="83"/>
      <c r="H15" s="83"/>
      <c r="I15" s="83"/>
      <c r="J15" s="83"/>
      <c r="K15" s="83"/>
      <c r="L15" s="83"/>
      <c r="M15" s="83"/>
      <c r="N15" s="83"/>
      <c r="O15" s="83"/>
      <c r="P15" s="87"/>
      <c r="R15" s="62" t="str">
        <f t="shared" si="0"/>
        <v>No</v>
      </c>
      <c r="S15" s="62" t="str">
        <f t="shared" si="1"/>
        <v>Not</v>
      </c>
      <c r="T15" s="62" t="str">
        <f t="shared" si="2"/>
        <v>inc</v>
      </c>
    </row>
    <row r="16" spans="1:23" ht="76.5" customHeight="1" x14ac:dyDescent="0.3">
      <c r="A16" s="196"/>
      <c r="B16" s="47">
        <v>6.1</v>
      </c>
      <c r="C16" s="17" t="s">
        <v>60</v>
      </c>
      <c r="D16" s="85"/>
      <c r="E16" s="12"/>
      <c r="F16" s="63"/>
      <c r="G16" s="83"/>
      <c r="H16" s="83"/>
      <c r="I16" s="83"/>
      <c r="J16" s="83"/>
      <c r="K16" s="83"/>
      <c r="L16" s="83"/>
      <c r="M16" s="83"/>
      <c r="N16" s="83"/>
      <c r="O16" s="83"/>
      <c r="P16" s="87"/>
      <c r="R16" s="62" t="str">
        <f t="shared" si="0"/>
        <v>No</v>
      </c>
      <c r="S16" s="62" t="str">
        <f t="shared" si="1"/>
        <v>Not</v>
      </c>
      <c r="T16" s="62" t="str">
        <f t="shared" si="2"/>
        <v>inc</v>
      </c>
    </row>
    <row r="17" spans="1:20" ht="41.25" customHeight="1" x14ac:dyDescent="0.3">
      <c r="A17" s="196"/>
      <c r="B17" s="30">
        <v>6.11</v>
      </c>
      <c r="C17" s="16" t="s">
        <v>58</v>
      </c>
      <c r="D17" s="85"/>
      <c r="E17" s="12"/>
      <c r="F17" s="63"/>
      <c r="G17" s="83"/>
      <c r="H17" s="83"/>
      <c r="I17" s="83"/>
      <c r="J17" s="83"/>
      <c r="K17" s="83"/>
      <c r="L17" s="83"/>
      <c r="M17" s="83"/>
      <c r="N17" s="83"/>
      <c r="O17" s="83"/>
      <c r="P17" s="87"/>
      <c r="R17" s="62" t="str">
        <f t="shared" si="0"/>
        <v>No</v>
      </c>
      <c r="S17" s="62" t="str">
        <f t="shared" si="1"/>
        <v>Not</v>
      </c>
      <c r="T17" s="62" t="str">
        <f t="shared" si="2"/>
        <v>inc</v>
      </c>
    </row>
    <row r="18" spans="1:20" ht="57" customHeight="1" x14ac:dyDescent="0.5">
      <c r="A18" s="196"/>
      <c r="B18" s="30" t="s">
        <v>61</v>
      </c>
      <c r="C18" s="18"/>
      <c r="D18" s="67"/>
      <c r="E18" s="21" t="s">
        <v>66</v>
      </c>
      <c r="F18" s="97"/>
      <c r="G18" s="126"/>
      <c r="H18" s="126"/>
      <c r="I18" s="126"/>
      <c r="J18" s="126"/>
      <c r="K18" s="126"/>
      <c r="L18" s="126"/>
      <c r="M18" s="126"/>
      <c r="N18" s="126"/>
      <c r="O18" s="126"/>
      <c r="P18" s="127"/>
    </row>
    <row r="19" spans="1:20" ht="48" customHeight="1" x14ac:dyDescent="0.5">
      <c r="A19" s="196"/>
      <c r="B19" s="30" t="s">
        <v>62</v>
      </c>
      <c r="C19" s="18"/>
      <c r="D19" s="67"/>
      <c r="E19" s="21" t="s">
        <v>67</v>
      </c>
      <c r="F19" s="97"/>
      <c r="G19" s="126"/>
      <c r="H19" s="126"/>
      <c r="I19" s="126"/>
      <c r="J19" s="126"/>
      <c r="K19" s="126"/>
      <c r="L19" s="126"/>
      <c r="M19" s="126"/>
      <c r="N19" s="126"/>
      <c r="O19" s="126"/>
      <c r="P19" s="127"/>
    </row>
    <row r="20" spans="1:20" ht="84" customHeight="1" x14ac:dyDescent="0.5">
      <c r="A20" s="196"/>
      <c r="B20" s="31" t="s">
        <v>63</v>
      </c>
      <c r="C20" s="18"/>
      <c r="D20" s="67"/>
      <c r="E20" s="25" t="s">
        <v>68</v>
      </c>
      <c r="F20" s="97"/>
      <c r="G20" s="126"/>
      <c r="H20" s="126"/>
      <c r="I20" s="126"/>
      <c r="J20" s="126"/>
      <c r="K20" s="126"/>
      <c r="L20" s="126"/>
      <c r="M20" s="126"/>
      <c r="N20" s="126"/>
      <c r="O20" s="126"/>
      <c r="P20" s="127"/>
    </row>
    <row r="21" spans="1:20" ht="100.5" customHeight="1" x14ac:dyDescent="0.5">
      <c r="A21" s="196"/>
      <c r="B21" s="30" t="s">
        <v>64</v>
      </c>
      <c r="C21" s="18"/>
      <c r="D21" s="67"/>
      <c r="E21" s="6" t="s">
        <v>69</v>
      </c>
      <c r="F21" s="97"/>
      <c r="G21" s="126"/>
      <c r="H21" s="126"/>
      <c r="I21" s="126"/>
      <c r="J21" s="126"/>
      <c r="K21" s="126"/>
      <c r="L21" s="126"/>
      <c r="M21" s="126"/>
      <c r="N21" s="126"/>
      <c r="O21" s="126"/>
      <c r="P21" s="127"/>
    </row>
    <row r="22" spans="1:20" ht="65.25" customHeight="1" x14ac:dyDescent="0.5">
      <c r="A22" s="196"/>
      <c r="B22" s="30" t="s">
        <v>65</v>
      </c>
      <c r="C22" s="18"/>
      <c r="D22" s="68"/>
      <c r="E22" s="6" t="s">
        <v>70</v>
      </c>
      <c r="F22" s="97"/>
      <c r="G22" s="114"/>
      <c r="H22" s="114"/>
      <c r="I22" s="114"/>
      <c r="J22" s="114"/>
      <c r="K22" s="114"/>
      <c r="L22" s="114"/>
      <c r="M22" s="114"/>
      <c r="N22" s="114"/>
      <c r="O22" s="114"/>
      <c r="P22" s="115"/>
    </row>
    <row r="23" spans="1:20" ht="75.75" customHeight="1" x14ac:dyDescent="0.3">
      <c r="A23" s="196"/>
      <c r="B23" s="30">
        <v>6.12</v>
      </c>
      <c r="C23" s="21" t="s">
        <v>71</v>
      </c>
      <c r="D23" s="85"/>
      <c r="E23" s="12"/>
      <c r="F23" s="63"/>
      <c r="G23" s="83"/>
      <c r="H23" s="83"/>
      <c r="I23" s="83"/>
      <c r="J23" s="83"/>
      <c r="K23" s="83"/>
      <c r="L23" s="83"/>
      <c r="M23" s="83"/>
      <c r="N23" s="83"/>
      <c r="O23" s="83"/>
      <c r="P23" s="87"/>
      <c r="R23" s="62" t="str">
        <f t="shared" ref="R23:R39" si="3">IF(OR(D23="Fully_Met",D23="Partially_Met"),"Yes", "No")</f>
        <v>No</v>
      </c>
      <c r="S23" s="62" t="str">
        <f t="shared" si="1"/>
        <v>Not</v>
      </c>
      <c r="T23" s="62" t="str">
        <f t="shared" ref="T23:T39" si="4">IF(AND(R23="Yes", S23="OK"),"com","inc")</f>
        <v>inc</v>
      </c>
    </row>
    <row r="24" spans="1:20" ht="87" customHeight="1" x14ac:dyDescent="0.3">
      <c r="A24" s="196"/>
      <c r="B24" s="32">
        <v>6.14</v>
      </c>
      <c r="C24" s="6" t="s">
        <v>72</v>
      </c>
      <c r="D24" s="85"/>
      <c r="E24" s="12"/>
      <c r="F24" s="63"/>
      <c r="G24" s="83"/>
      <c r="H24" s="83"/>
      <c r="I24" s="83"/>
      <c r="J24" s="83"/>
      <c r="K24" s="83"/>
      <c r="L24" s="83"/>
      <c r="M24" s="83"/>
      <c r="N24" s="83"/>
      <c r="O24" s="83"/>
      <c r="P24" s="87"/>
      <c r="R24" s="62" t="str">
        <f t="shared" si="3"/>
        <v>No</v>
      </c>
      <c r="S24" s="62" t="str">
        <f t="shared" si="1"/>
        <v>Not</v>
      </c>
      <c r="T24" s="62" t="str">
        <f t="shared" si="4"/>
        <v>inc</v>
      </c>
    </row>
    <row r="25" spans="1:20" ht="104.25" customHeight="1" thickBot="1" x14ac:dyDescent="0.35">
      <c r="A25" s="197"/>
      <c r="B25" s="33">
        <v>6.16</v>
      </c>
      <c r="C25" s="19" t="s">
        <v>73</v>
      </c>
      <c r="D25" s="86"/>
      <c r="E25" s="13"/>
      <c r="F25" s="64"/>
      <c r="G25" s="84"/>
      <c r="H25" s="84"/>
      <c r="I25" s="84"/>
      <c r="J25" s="84"/>
      <c r="K25" s="84"/>
      <c r="L25" s="84"/>
      <c r="M25" s="84"/>
      <c r="N25" s="84"/>
      <c r="O25" s="84"/>
      <c r="P25" s="89"/>
      <c r="R25" s="62" t="str">
        <f t="shared" si="3"/>
        <v>No</v>
      </c>
      <c r="S25" s="62" t="str">
        <f t="shared" si="1"/>
        <v>Not</v>
      </c>
      <c r="T25" s="62" t="str">
        <f t="shared" si="4"/>
        <v>inc</v>
      </c>
    </row>
    <row r="26" spans="1:20" ht="73.5" customHeight="1" x14ac:dyDescent="0.3">
      <c r="A26" s="207" t="s">
        <v>349</v>
      </c>
      <c r="B26" s="34">
        <v>7.1</v>
      </c>
      <c r="C26" s="8" t="s">
        <v>76</v>
      </c>
      <c r="D26" s="85"/>
      <c r="E26" s="36"/>
      <c r="F26" s="76"/>
      <c r="G26" s="83"/>
      <c r="H26" s="83"/>
      <c r="I26" s="83"/>
      <c r="J26" s="83"/>
      <c r="K26" s="83"/>
      <c r="L26" s="83"/>
      <c r="M26" s="83"/>
      <c r="N26" s="83"/>
      <c r="O26" s="83"/>
      <c r="P26" s="87"/>
      <c r="R26" s="62" t="str">
        <f t="shared" si="3"/>
        <v>No</v>
      </c>
      <c r="S26" s="62" t="str">
        <f t="shared" si="1"/>
        <v>Not</v>
      </c>
      <c r="T26" s="62" t="str">
        <f t="shared" si="4"/>
        <v>inc</v>
      </c>
    </row>
    <row r="27" spans="1:20" ht="102" customHeight="1" x14ac:dyDescent="0.3">
      <c r="A27" s="208"/>
      <c r="B27" s="32">
        <v>7.3</v>
      </c>
      <c r="C27" s="6" t="s">
        <v>74</v>
      </c>
      <c r="D27" s="85"/>
      <c r="E27" s="12"/>
      <c r="F27" s="63"/>
      <c r="G27" s="83"/>
      <c r="H27" s="83"/>
      <c r="I27" s="83"/>
      <c r="J27" s="83"/>
      <c r="K27" s="83"/>
      <c r="L27" s="83"/>
      <c r="M27" s="83"/>
      <c r="N27" s="83"/>
      <c r="O27" s="83"/>
      <c r="P27" s="87"/>
      <c r="R27" s="62" t="str">
        <f t="shared" si="3"/>
        <v>No</v>
      </c>
      <c r="S27" s="62" t="str">
        <f t="shared" si="1"/>
        <v>Not</v>
      </c>
      <c r="T27" s="62" t="str">
        <f t="shared" si="4"/>
        <v>inc</v>
      </c>
    </row>
    <row r="28" spans="1:20" ht="66.75" customHeight="1" x14ac:dyDescent="0.3">
      <c r="A28" s="208"/>
      <c r="B28" s="32">
        <v>7.5</v>
      </c>
      <c r="C28" s="6" t="s">
        <v>77</v>
      </c>
      <c r="D28" s="85"/>
      <c r="E28" s="12"/>
      <c r="F28" s="63"/>
      <c r="G28" s="83"/>
      <c r="H28" s="83"/>
      <c r="I28" s="83"/>
      <c r="J28" s="83"/>
      <c r="K28" s="83"/>
      <c r="L28" s="83"/>
      <c r="M28" s="83"/>
      <c r="N28" s="83"/>
      <c r="O28" s="83"/>
      <c r="P28" s="87"/>
      <c r="R28" s="62" t="str">
        <f t="shared" si="3"/>
        <v>No</v>
      </c>
      <c r="S28" s="62" t="str">
        <f t="shared" si="1"/>
        <v>Not</v>
      </c>
      <c r="T28" s="62" t="str">
        <f t="shared" si="4"/>
        <v>inc</v>
      </c>
    </row>
    <row r="29" spans="1:20" ht="87" customHeight="1" thickBot="1" x14ac:dyDescent="0.35">
      <c r="A29" s="209"/>
      <c r="B29" s="33">
        <v>7.6</v>
      </c>
      <c r="C29" s="19" t="s">
        <v>75</v>
      </c>
      <c r="D29" s="86"/>
      <c r="E29" s="13"/>
      <c r="F29" s="64"/>
      <c r="G29" s="84"/>
      <c r="H29" s="84"/>
      <c r="I29" s="84"/>
      <c r="J29" s="84"/>
      <c r="K29" s="84"/>
      <c r="L29" s="84"/>
      <c r="M29" s="84"/>
      <c r="N29" s="84"/>
      <c r="O29" s="84"/>
      <c r="P29" s="89"/>
      <c r="R29" s="62" t="str">
        <f t="shared" si="3"/>
        <v>No</v>
      </c>
      <c r="S29" s="62" t="str">
        <f t="shared" si="1"/>
        <v>Not</v>
      </c>
      <c r="T29" s="62" t="str">
        <f t="shared" si="4"/>
        <v>inc</v>
      </c>
    </row>
    <row r="30" spans="1:20" ht="40.5" customHeight="1" x14ac:dyDescent="0.3">
      <c r="A30" s="195" t="s">
        <v>350</v>
      </c>
      <c r="B30" s="34">
        <v>8.1</v>
      </c>
      <c r="C30" s="8" t="s">
        <v>78</v>
      </c>
      <c r="D30" s="85"/>
      <c r="E30" s="12"/>
      <c r="F30" s="63"/>
      <c r="G30" s="83"/>
      <c r="H30" s="83"/>
      <c r="I30" s="83"/>
      <c r="J30" s="83"/>
      <c r="K30" s="83"/>
      <c r="L30" s="83"/>
      <c r="M30" s="83"/>
      <c r="N30" s="83"/>
      <c r="O30" s="83"/>
      <c r="P30" s="87"/>
      <c r="R30" s="62" t="str">
        <f t="shared" si="3"/>
        <v>No</v>
      </c>
      <c r="S30" s="62" t="str">
        <f t="shared" si="1"/>
        <v>Not</v>
      </c>
      <c r="T30" s="62" t="str">
        <f t="shared" si="4"/>
        <v>inc</v>
      </c>
    </row>
    <row r="31" spans="1:20" ht="108" customHeight="1" x14ac:dyDescent="0.3">
      <c r="A31" s="196"/>
      <c r="B31" s="32" t="s">
        <v>79</v>
      </c>
      <c r="C31" s="18"/>
      <c r="D31" s="67"/>
      <c r="E31" s="6" t="s">
        <v>83</v>
      </c>
      <c r="F31" s="97"/>
      <c r="G31" s="83"/>
      <c r="H31" s="83"/>
      <c r="I31" s="83"/>
      <c r="J31" s="83"/>
      <c r="K31" s="83"/>
      <c r="L31" s="83"/>
      <c r="M31" s="83"/>
      <c r="N31" s="83"/>
      <c r="O31" s="83"/>
      <c r="P31" s="87"/>
      <c r="R31" s="62" t="str">
        <f t="shared" si="3"/>
        <v>No</v>
      </c>
      <c r="S31" s="62" t="str">
        <f t="shared" si="1"/>
        <v>Not</v>
      </c>
      <c r="T31" s="62" t="str">
        <f t="shared" si="4"/>
        <v>inc</v>
      </c>
    </row>
    <row r="32" spans="1:20" ht="37.5" customHeight="1" x14ac:dyDescent="0.3">
      <c r="A32" s="196"/>
      <c r="B32" s="32" t="s">
        <v>80</v>
      </c>
      <c r="C32" s="18"/>
      <c r="D32" s="67"/>
      <c r="E32" s="6" t="s">
        <v>84</v>
      </c>
      <c r="F32" s="97"/>
      <c r="G32" s="83"/>
      <c r="H32" s="83"/>
      <c r="I32" s="83"/>
      <c r="J32" s="83"/>
      <c r="K32" s="83"/>
      <c r="L32" s="83"/>
      <c r="M32" s="83"/>
      <c r="N32" s="83"/>
      <c r="O32" s="83"/>
      <c r="P32" s="87"/>
      <c r="R32" s="62" t="str">
        <f t="shared" si="3"/>
        <v>No</v>
      </c>
      <c r="S32" s="62" t="str">
        <f t="shared" si="1"/>
        <v>Not</v>
      </c>
      <c r="T32" s="62" t="str">
        <f t="shared" si="4"/>
        <v>inc</v>
      </c>
    </row>
    <row r="33" spans="1:20" ht="39.75" customHeight="1" x14ac:dyDescent="0.3">
      <c r="A33" s="196"/>
      <c r="B33" s="32" t="s">
        <v>81</v>
      </c>
      <c r="C33" s="18"/>
      <c r="D33" s="67"/>
      <c r="E33" s="6" t="s">
        <v>85</v>
      </c>
      <c r="F33" s="97"/>
      <c r="G33" s="83"/>
      <c r="H33" s="83"/>
      <c r="I33" s="83"/>
      <c r="J33" s="83"/>
      <c r="K33" s="83"/>
      <c r="L33" s="83"/>
      <c r="M33" s="83"/>
      <c r="N33" s="83"/>
      <c r="O33" s="83"/>
      <c r="P33" s="87"/>
      <c r="R33" s="62" t="str">
        <f t="shared" si="3"/>
        <v>No</v>
      </c>
      <c r="S33" s="62" t="str">
        <f t="shared" si="1"/>
        <v>Not</v>
      </c>
      <c r="T33" s="62" t="str">
        <f t="shared" si="4"/>
        <v>inc</v>
      </c>
    </row>
    <row r="34" spans="1:20" ht="51.75" customHeight="1" x14ac:dyDescent="0.3">
      <c r="A34" s="196"/>
      <c r="B34" s="32" t="s">
        <v>82</v>
      </c>
      <c r="C34" s="18"/>
      <c r="D34" s="68"/>
      <c r="E34" s="6" t="s">
        <v>86</v>
      </c>
      <c r="F34" s="97"/>
      <c r="G34" s="83"/>
      <c r="H34" s="83"/>
      <c r="I34" s="83"/>
      <c r="J34" s="83"/>
      <c r="K34" s="83"/>
      <c r="L34" s="83"/>
      <c r="M34" s="83"/>
      <c r="N34" s="83"/>
      <c r="O34" s="83"/>
      <c r="P34" s="87"/>
      <c r="R34" s="62" t="str">
        <f t="shared" si="3"/>
        <v>No</v>
      </c>
      <c r="S34" s="62" t="str">
        <f t="shared" si="1"/>
        <v>Not</v>
      </c>
      <c r="T34" s="62" t="str">
        <f t="shared" si="4"/>
        <v>inc</v>
      </c>
    </row>
    <row r="35" spans="1:20" ht="115.5" customHeight="1" x14ac:dyDescent="0.3">
      <c r="A35" s="196"/>
      <c r="B35" s="32">
        <v>8.3000000000000007</v>
      </c>
      <c r="C35" s="6" t="s">
        <v>87</v>
      </c>
      <c r="D35" s="85"/>
      <c r="E35" s="12"/>
      <c r="F35" s="63"/>
      <c r="G35" s="83"/>
      <c r="H35" s="83"/>
      <c r="I35" s="83"/>
      <c r="J35" s="83"/>
      <c r="K35" s="83"/>
      <c r="L35" s="83"/>
      <c r="M35" s="83"/>
      <c r="N35" s="83"/>
      <c r="O35" s="83"/>
      <c r="P35" s="87"/>
      <c r="R35" s="62" t="str">
        <f t="shared" si="3"/>
        <v>No</v>
      </c>
      <c r="S35" s="62" t="str">
        <f t="shared" si="1"/>
        <v>Not</v>
      </c>
      <c r="T35" s="62" t="str">
        <f t="shared" si="4"/>
        <v>inc</v>
      </c>
    </row>
    <row r="36" spans="1:20" ht="55.5" customHeight="1" thickBot="1" x14ac:dyDescent="0.35">
      <c r="A36" s="197"/>
      <c r="B36" s="33">
        <v>8.4</v>
      </c>
      <c r="C36" s="19" t="s">
        <v>88</v>
      </c>
      <c r="D36" s="86"/>
      <c r="E36" s="13"/>
      <c r="F36" s="64"/>
      <c r="G36" s="84"/>
      <c r="H36" s="84"/>
      <c r="I36" s="84"/>
      <c r="J36" s="84"/>
      <c r="K36" s="84"/>
      <c r="L36" s="84"/>
      <c r="M36" s="84"/>
      <c r="N36" s="84"/>
      <c r="O36" s="84"/>
      <c r="P36" s="89"/>
      <c r="R36" s="62" t="str">
        <f t="shared" si="3"/>
        <v>No</v>
      </c>
      <c r="S36" s="62" t="str">
        <f t="shared" si="1"/>
        <v>Not</v>
      </c>
      <c r="T36" s="62" t="str">
        <f t="shared" si="4"/>
        <v>inc</v>
      </c>
    </row>
    <row r="37" spans="1:20" ht="33" customHeight="1" x14ac:dyDescent="0.3">
      <c r="A37" s="207" t="s">
        <v>351</v>
      </c>
      <c r="B37" s="28">
        <v>9.1999999999999993</v>
      </c>
      <c r="C37" s="8" t="s">
        <v>295</v>
      </c>
      <c r="D37" s="111"/>
      <c r="E37" s="36"/>
      <c r="F37" s="76"/>
      <c r="G37" s="83"/>
      <c r="H37" s="83"/>
      <c r="I37" s="83"/>
      <c r="J37" s="83"/>
      <c r="K37" s="83"/>
      <c r="L37" s="83"/>
      <c r="M37" s="83"/>
      <c r="N37" s="83"/>
      <c r="O37" s="83"/>
      <c r="P37" s="87"/>
      <c r="R37" s="62" t="str">
        <f t="shared" si="3"/>
        <v>No</v>
      </c>
      <c r="S37" s="62" t="str">
        <f t="shared" si="1"/>
        <v>Not</v>
      </c>
      <c r="T37" s="62" t="str">
        <f t="shared" si="4"/>
        <v>inc</v>
      </c>
    </row>
    <row r="38" spans="1:20" x14ac:dyDescent="0.3">
      <c r="A38" s="208"/>
      <c r="B38" s="30" t="s">
        <v>337</v>
      </c>
      <c r="C38" s="6" t="s">
        <v>296</v>
      </c>
      <c r="D38" s="111"/>
      <c r="E38" s="12"/>
      <c r="F38" s="63"/>
      <c r="G38" s="83"/>
      <c r="H38" s="83"/>
      <c r="I38" s="83"/>
      <c r="J38" s="83"/>
      <c r="K38" s="83"/>
      <c r="L38" s="83"/>
      <c r="M38" s="83"/>
      <c r="N38" s="83"/>
      <c r="O38" s="83"/>
      <c r="P38" s="87"/>
      <c r="R38" s="62" t="str">
        <f t="shared" si="3"/>
        <v>No</v>
      </c>
      <c r="S38" s="62" t="str">
        <f t="shared" si="1"/>
        <v>Not</v>
      </c>
      <c r="T38" s="62" t="str">
        <f t="shared" si="4"/>
        <v>inc</v>
      </c>
    </row>
    <row r="39" spans="1:20" ht="30" customHeight="1" x14ac:dyDescent="0.3">
      <c r="A39" s="208"/>
      <c r="B39" s="30">
        <v>9.3000000000000007</v>
      </c>
      <c r="C39" s="21" t="s">
        <v>89</v>
      </c>
      <c r="D39" s="85"/>
      <c r="E39" s="18"/>
      <c r="F39" s="65"/>
      <c r="G39" s="83"/>
      <c r="H39" s="83"/>
      <c r="I39" s="83"/>
      <c r="J39" s="83"/>
      <c r="K39" s="83"/>
      <c r="L39" s="83"/>
      <c r="M39" s="83"/>
      <c r="N39" s="83"/>
      <c r="O39" s="83"/>
      <c r="P39" s="87"/>
      <c r="R39" s="62" t="str">
        <f t="shared" si="3"/>
        <v>No</v>
      </c>
      <c r="S39" s="62" t="str">
        <f t="shared" si="1"/>
        <v>Not</v>
      </c>
      <c r="T39" s="62" t="str">
        <f t="shared" si="4"/>
        <v>inc</v>
      </c>
    </row>
    <row r="40" spans="1:20" ht="72" x14ac:dyDescent="0.5">
      <c r="A40" s="208"/>
      <c r="B40" s="32" t="s">
        <v>90</v>
      </c>
      <c r="C40" s="18"/>
      <c r="D40" s="67"/>
      <c r="E40" s="6" t="s">
        <v>91</v>
      </c>
      <c r="F40" s="97"/>
      <c r="G40" s="128"/>
      <c r="H40" s="126"/>
      <c r="I40" s="128"/>
      <c r="J40" s="126"/>
      <c r="K40" s="128"/>
      <c r="L40" s="126"/>
      <c r="M40" s="128"/>
      <c r="N40" s="126"/>
      <c r="O40" s="128"/>
      <c r="P40" s="127"/>
    </row>
    <row r="41" spans="1:20" ht="43.2" x14ac:dyDescent="0.5">
      <c r="A41" s="208"/>
      <c r="B41" s="32" t="s">
        <v>92</v>
      </c>
      <c r="C41" s="18"/>
      <c r="D41" s="67"/>
      <c r="E41" s="6" t="s">
        <v>93</v>
      </c>
      <c r="F41" s="97"/>
      <c r="G41" s="128"/>
      <c r="H41" s="126"/>
      <c r="I41" s="128"/>
      <c r="J41" s="126"/>
      <c r="K41" s="128"/>
      <c r="L41" s="126"/>
      <c r="M41" s="128"/>
      <c r="N41" s="126"/>
      <c r="O41" s="128"/>
      <c r="P41" s="127"/>
    </row>
    <row r="42" spans="1:20" ht="115.2" x14ac:dyDescent="0.5">
      <c r="A42" s="208"/>
      <c r="B42" s="32" t="s">
        <v>94</v>
      </c>
      <c r="C42" s="18"/>
      <c r="D42" s="67"/>
      <c r="E42" s="6" t="s">
        <v>95</v>
      </c>
      <c r="F42" s="97"/>
      <c r="G42" s="128"/>
      <c r="H42" s="126"/>
      <c r="I42" s="128"/>
      <c r="J42" s="126"/>
      <c r="K42" s="128"/>
      <c r="L42" s="126"/>
      <c r="M42" s="128"/>
      <c r="N42" s="126"/>
      <c r="O42" s="128"/>
      <c r="P42" s="127"/>
    </row>
    <row r="43" spans="1:20" ht="100.8" x14ac:dyDescent="0.5">
      <c r="A43" s="208"/>
      <c r="B43" s="32" t="s">
        <v>96</v>
      </c>
      <c r="C43" s="18"/>
      <c r="D43" s="67"/>
      <c r="E43" s="6" t="s">
        <v>97</v>
      </c>
      <c r="F43" s="97"/>
      <c r="G43" s="128"/>
      <c r="H43" s="126"/>
      <c r="I43" s="128"/>
      <c r="J43" s="126"/>
      <c r="K43" s="128"/>
      <c r="L43" s="126"/>
      <c r="M43" s="128"/>
      <c r="N43" s="126"/>
      <c r="O43" s="128"/>
      <c r="P43" s="127"/>
    </row>
    <row r="44" spans="1:20" ht="86.4" x14ac:dyDescent="0.5">
      <c r="A44" s="208"/>
      <c r="B44" s="32" t="s">
        <v>98</v>
      </c>
      <c r="C44" s="18"/>
      <c r="D44" s="67"/>
      <c r="E44" s="6" t="s">
        <v>99</v>
      </c>
      <c r="F44" s="97"/>
      <c r="G44" s="128"/>
      <c r="H44" s="126"/>
      <c r="I44" s="128"/>
      <c r="J44" s="126"/>
      <c r="K44" s="128"/>
      <c r="L44" s="126"/>
      <c r="M44" s="128"/>
      <c r="N44" s="126"/>
      <c r="O44" s="128"/>
      <c r="P44" s="127"/>
    </row>
    <row r="45" spans="1:20" ht="87" thickBot="1" x14ac:dyDescent="0.55000000000000004">
      <c r="A45" s="209"/>
      <c r="B45" s="33" t="s">
        <v>100</v>
      </c>
      <c r="C45" s="13"/>
      <c r="D45" s="69"/>
      <c r="E45" s="19" t="s">
        <v>101</v>
      </c>
      <c r="F45" s="112"/>
      <c r="G45" s="129"/>
      <c r="H45" s="116"/>
      <c r="I45" s="129"/>
      <c r="J45" s="116"/>
      <c r="K45" s="129"/>
      <c r="L45" s="116"/>
      <c r="M45" s="129"/>
      <c r="N45" s="116"/>
      <c r="O45" s="129"/>
      <c r="P45" s="117"/>
    </row>
    <row r="46" spans="1:20" ht="57.6" x14ac:dyDescent="0.3">
      <c r="A46" s="195" t="s">
        <v>352</v>
      </c>
      <c r="B46" s="34">
        <v>10.1</v>
      </c>
      <c r="C46" s="8" t="s">
        <v>102</v>
      </c>
      <c r="D46" s="85"/>
      <c r="E46" s="18"/>
      <c r="F46" s="81"/>
      <c r="G46" s="83"/>
      <c r="H46" s="83"/>
      <c r="I46" s="83"/>
      <c r="J46" s="83"/>
      <c r="K46" s="83"/>
      <c r="L46" s="83"/>
      <c r="M46" s="83"/>
      <c r="N46" s="83"/>
      <c r="O46" s="83"/>
      <c r="P46" s="87"/>
      <c r="R46" s="62" t="str">
        <f>IF(OR(D46="Fully_Met",D46="Partially_Met"),"Yes", "No")</f>
        <v>No</v>
      </c>
      <c r="S46" s="62" t="str">
        <f t="shared" si="1"/>
        <v>Not</v>
      </c>
      <c r="T46" s="62" t="str">
        <f>IF(AND(R46="Yes", S46="OK"),"com","inc")</f>
        <v>inc</v>
      </c>
    </row>
    <row r="47" spans="1:20" ht="28.8" x14ac:dyDescent="0.3">
      <c r="A47" s="196"/>
      <c r="B47" s="32">
        <v>10.3</v>
      </c>
      <c r="C47" s="6" t="s">
        <v>103</v>
      </c>
      <c r="D47" s="85"/>
      <c r="E47" s="46"/>
      <c r="F47" s="65"/>
      <c r="G47" s="83"/>
      <c r="H47" s="83"/>
      <c r="I47" s="83"/>
      <c r="J47" s="83"/>
      <c r="K47" s="83"/>
      <c r="L47" s="83"/>
      <c r="M47" s="83"/>
      <c r="N47" s="83"/>
      <c r="O47" s="83"/>
      <c r="P47" s="87"/>
      <c r="R47" s="62" t="str">
        <f>IF(OR(D47="Fully_Met",D47="Partially_Met"),"Yes", "No")</f>
        <v>No</v>
      </c>
      <c r="S47" s="62" t="str">
        <f t="shared" si="1"/>
        <v>Not</v>
      </c>
      <c r="T47" s="62" t="str">
        <f>IF(AND(R47="Yes", S47="OK"),"com","inc")</f>
        <v>inc</v>
      </c>
    </row>
    <row r="48" spans="1:20" ht="57.6" x14ac:dyDescent="0.5">
      <c r="A48" s="196"/>
      <c r="B48" s="32" t="s">
        <v>104</v>
      </c>
      <c r="C48" s="18"/>
      <c r="D48" s="67"/>
      <c r="E48" s="6" t="s">
        <v>105</v>
      </c>
      <c r="F48" s="97"/>
      <c r="G48" s="128"/>
      <c r="H48" s="126"/>
      <c r="I48" s="128"/>
      <c r="J48" s="126"/>
      <c r="K48" s="128"/>
      <c r="L48" s="126"/>
      <c r="M48" s="128"/>
      <c r="N48" s="126"/>
      <c r="O48" s="128"/>
      <c r="P48" s="127"/>
    </row>
    <row r="49" spans="1:20" ht="43.2" x14ac:dyDescent="0.5">
      <c r="A49" s="196"/>
      <c r="B49" s="32" t="s">
        <v>106</v>
      </c>
      <c r="C49" s="18"/>
      <c r="D49" s="67"/>
      <c r="E49" s="6" t="s">
        <v>107</v>
      </c>
      <c r="F49" s="97"/>
      <c r="G49" s="128"/>
      <c r="H49" s="126"/>
      <c r="I49" s="128"/>
      <c r="J49" s="126"/>
      <c r="K49" s="128"/>
      <c r="L49" s="126"/>
      <c r="M49" s="128"/>
      <c r="N49" s="126"/>
      <c r="O49" s="128"/>
      <c r="P49" s="127"/>
    </row>
    <row r="50" spans="1:20" ht="28.8" x14ac:dyDescent="0.5">
      <c r="A50" s="196"/>
      <c r="B50" s="32" t="s">
        <v>108</v>
      </c>
      <c r="C50" s="18"/>
      <c r="D50" s="67"/>
      <c r="E50" s="6" t="s">
        <v>109</v>
      </c>
      <c r="F50" s="97"/>
      <c r="G50" s="128"/>
      <c r="H50" s="126"/>
      <c r="I50" s="128"/>
      <c r="J50" s="126"/>
      <c r="K50" s="128"/>
      <c r="L50" s="126"/>
      <c r="M50" s="128"/>
      <c r="N50" s="126"/>
      <c r="O50" s="128"/>
      <c r="P50" s="127"/>
    </row>
    <row r="51" spans="1:20" ht="57.6" x14ac:dyDescent="0.5">
      <c r="A51" s="196"/>
      <c r="B51" s="32" t="s">
        <v>110</v>
      </c>
      <c r="C51" s="18"/>
      <c r="D51" s="67"/>
      <c r="E51" s="6" t="s">
        <v>111</v>
      </c>
      <c r="F51" s="97"/>
      <c r="G51" s="128"/>
      <c r="H51" s="126"/>
      <c r="I51" s="128"/>
      <c r="J51" s="126"/>
      <c r="K51" s="128"/>
      <c r="L51" s="126"/>
      <c r="M51" s="128"/>
      <c r="N51" s="126"/>
      <c r="O51" s="128"/>
      <c r="P51" s="127"/>
    </row>
    <row r="52" spans="1:20" ht="86.4" x14ac:dyDescent="0.5">
      <c r="A52" s="196"/>
      <c r="B52" s="32" t="s">
        <v>112</v>
      </c>
      <c r="C52" s="18"/>
      <c r="D52" s="67"/>
      <c r="E52" s="6" t="s">
        <v>113</v>
      </c>
      <c r="F52" s="97"/>
      <c r="G52" s="128"/>
      <c r="H52" s="126"/>
      <c r="I52" s="128"/>
      <c r="J52" s="126"/>
      <c r="K52" s="128"/>
      <c r="L52" s="126"/>
      <c r="M52" s="128"/>
      <c r="N52" s="126"/>
      <c r="O52" s="128"/>
      <c r="P52" s="127"/>
    </row>
    <row r="53" spans="1:20" ht="86.4" x14ac:dyDescent="0.5">
      <c r="A53" s="196"/>
      <c r="B53" s="32" t="s">
        <v>114</v>
      </c>
      <c r="C53" s="18"/>
      <c r="D53" s="67"/>
      <c r="E53" s="6" t="s">
        <v>115</v>
      </c>
      <c r="F53" s="97"/>
      <c r="G53" s="128"/>
      <c r="H53" s="126"/>
      <c r="I53" s="128"/>
      <c r="J53" s="126"/>
      <c r="K53" s="128"/>
      <c r="L53" s="126"/>
      <c r="M53" s="128"/>
      <c r="N53" s="126"/>
      <c r="O53" s="128"/>
      <c r="P53" s="127"/>
    </row>
    <row r="54" spans="1:20" ht="86.4" x14ac:dyDescent="0.5">
      <c r="A54" s="196"/>
      <c r="B54" s="32" t="s">
        <v>116</v>
      </c>
      <c r="C54" s="18"/>
      <c r="D54" s="67"/>
      <c r="E54" s="6" t="s">
        <v>117</v>
      </c>
      <c r="F54" s="97"/>
      <c r="G54" s="128"/>
      <c r="H54" s="126"/>
      <c r="I54" s="128"/>
      <c r="J54" s="126"/>
      <c r="K54" s="128"/>
      <c r="L54" s="126"/>
      <c r="M54" s="128"/>
      <c r="N54" s="126"/>
      <c r="O54" s="128"/>
      <c r="P54" s="127"/>
    </row>
    <row r="55" spans="1:20" ht="43.2" x14ac:dyDescent="0.5">
      <c r="A55" s="196"/>
      <c r="B55" s="32" t="s">
        <v>118</v>
      </c>
      <c r="C55" s="18"/>
      <c r="D55" s="67"/>
      <c r="E55" s="6" t="s">
        <v>119</v>
      </c>
      <c r="F55" s="97"/>
      <c r="G55" s="128"/>
      <c r="H55" s="126"/>
      <c r="I55" s="128"/>
      <c r="J55" s="126"/>
      <c r="K55" s="128"/>
      <c r="L55" s="126"/>
      <c r="M55" s="128"/>
      <c r="N55" s="126"/>
      <c r="O55" s="128"/>
      <c r="P55" s="127"/>
    </row>
    <row r="56" spans="1:20" ht="43.2" x14ac:dyDescent="0.5">
      <c r="A56" s="196"/>
      <c r="B56" s="32" t="s">
        <v>120</v>
      </c>
      <c r="C56" s="18"/>
      <c r="D56" s="67"/>
      <c r="E56" s="6" t="s">
        <v>121</v>
      </c>
      <c r="F56" s="97"/>
      <c r="G56" s="128"/>
      <c r="H56" s="126"/>
      <c r="I56" s="128"/>
      <c r="J56" s="126"/>
      <c r="K56" s="128"/>
      <c r="L56" s="126"/>
      <c r="M56" s="128"/>
      <c r="N56" s="126"/>
      <c r="O56" s="128"/>
      <c r="P56" s="127"/>
    </row>
    <row r="57" spans="1:20" ht="115.2" x14ac:dyDescent="0.5">
      <c r="A57" s="196"/>
      <c r="B57" s="32" t="s">
        <v>122</v>
      </c>
      <c r="C57" s="18"/>
      <c r="D57" s="67"/>
      <c r="E57" s="6" t="s">
        <v>123</v>
      </c>
      <c r="F57" s="97"/>
      <c r="G57" s="128"/>
      <c r="H57" s="126"/>
      <c r="I57" s="128"/>
      <c r="J57" s="126"/>
      <c r="K57" s="128"/>
      <c r="L57" s="126"/>
      <c r="M57" s="128"/>
      <c r="N57" s="126"/>
      <c r="O57" s="128"/>
      <c r="P57" s="127"/>
    </row>
    <row r="58" spans="1:20" ht="72" x14ac:dyDescent="0.5">
      <c r="A58" s="196"/>
      <c r="B58" s="32" t="s">
        <v>124</v>
      </c>
      <c r="C58" s="18"/>
      <c r="D58" s="67"/>
      <c r="E58" s="6" t="s">
        <v>125</v>
      </c>
      <c r="F58" s="97"/>
      <c r="G58" s="128"/>
      <c r="H58" s="126"/>
      <c r="I58" s="128"/>
      <c r="J58" s="126"/>
      <c r="K58" s="128"/>
      <c r="L58" s="126"/>
      <c r="M58" s="128"/>
      <c r="N58" s="126"/>
      <c r="O58" s="128"/>
      <c r="P58" s="127"/>
    </row>
    <row r="59" spans="1:20" ht="57.6" x14ac:dyDescent="0.5">
      <c r="A59" s="196"/>
      <c r="B59" s="32" t="s">
        <v>126</v>
      </c>
      <c r="C59" s="18"/>
      <c r="D59" s="67"/>
      <c r="E59" s="6" t="s">
        <v>127</v>
      </c>
      <c r="F59" s="97"/>
      <c r="G59" s="128"/>
      <c r="H59" s="126"/>
      <c r="I59" s="128"/>
      <c r="J59" s="126"/>
      <c r="K59" s="128"/>
      <c r="L59" s="126"/>
      <c r="M59" s="128"/>
      <c r="N59" s="126"/>
      <c r="O59" s="128"/>
      <c r="P59" s="127"/>
    </row>
    <row r="60" spans="1:20" ht="72" x14ac:dyDescent="0.5">
      <c r="A60" s="196"/>
      <c r="B60" s="32" t="s">
        <v>128</v>
      </c>
      <c r="C60" s="18"/>
      <c r="D60" s="67"/>
      <c r="E60" s="6" t="s">
        <v>129</v>
      </c>
      <c r="F60" s="97"/>
      <c r="G60" s="128"/>
      <c r="H60" s="126"/>
      <c r="I60" s="128"/>
      <c r="J60" s="126"/>
      <c r="K60" s="128"/>
      <c r="L60" s="126"/>
      <c r="M60" s="128"/>
      <c r="N60" s="126"/>
      <c r="O60" s="128"/>
      <c r="P60" s="127"/>
    </row>
    <row r="61" spans="1:20" ht="72" x14ac:dyDescent="0.5">
      <c r="A61" s="196"/>
      <c r="B61" s="32" t="s">
        <v>130</v>
      </c>
      <c r="C61" s="18"/>
      <c r="D61" s="67"/>
      <c r="E61" s="6" t="s">
        <v>131</v>
      </c>
      <c r="F61" s="97"/>
      <c r="G61" s="128"/>
      <c r="H61" s="126"/>
      <c r="I61" s="128"/>
      <c r="J61" s="126"/>
      <c r="K61" s="128"/>
      <c r="L61" s="126"/>
      <c r="M61" s="128"/>
      <c r="N61" s="126"/>
      <c r="O61" s="128"/>
      <c r="P61" s="127"/>
    </row>
    <row r="62" spans="1:20" ht="58.2" thickBot="1" x14ac:dyDescent="0.55000000000000004">
      <c r="A62" s="197"/>
      <c r="B62" s="33" t="s">
        <v>132</v>
      </c>
      <c r="C62" s="13"/>
      <c r="D62" s="69"/>
      <c r="E62" s="19" t="s">
        <v>133</v>
      </c>
      <c r="F62" s="112"/>
      <c r="G62" s="129"/>
      <c r="H62" s="116"/>
      <c r="I62" s="129"/>
      <c r="J62" s="116"/>
      <c r="K62" s="129"/>
      <c r="L62" s="116"/>
      <c r="M62" s="129"/>
      <c r="N62" s="116"/>
      <c r="O62" s="129"/>
      <c r="P62" s="117"/>
    </row>
    <row r="63" spans="1:20" ht="43.2" x14ac:dyDescent="0.3">
      <c r="A63" s="207" t="s">
        <v>353</v>
      </c>
      <c r="B63" s="34">
        <v>11.1</v>
      </c>
      <c r="C63" s="8" t="s">
        <v>134</v>
      </c>
      <c r="D63" s="85"/>
      <c r="E63" s="18"/>
      <c r="F63" s="81"/>
      <c r="G63" s="83"/>
      <c r="H63" s="83"/>
      <c r="I63" s="83"/>
      <c r="J63" s="83"/>
      <c r="K63" s="83"/>
      <c r="L63" s="83"/>
      <c r="M63" s="83"/>
      <c r="N63" s="83"/>
      <c r="O63" s="83"/>
      <c r="P63" s="87"/>
      <c r="R63" s="62" t="str">
        <f>IF(OR(D63="Fully_Met",D63="Partially_Met"),"Yes", "No")</f>
        <v>No</v>
      </c>
      <c r="S63" s="62" t="str">
        <f t="shared" si="1"/>
        <v>Not</v>
      </c>
      <c r="T63" s="62" t="str">
        <f>IF(AND(R63="Yes", S63="OK"),"com","inc")</f>
        <v>inc</v>
      </c>
    </row>
    <row r="64" spans="1:20" ht="28.8" x14ac:dyDescent="0.3">
      <c r="A64" s="208"/>
      <c r="B64" s="32">
        <v>11.2</v>
      </c>
      <c r="C64" s="6" t="s">
        <v>135</v>
      </c>
      <c r="D64" s="85"/>
      <c r="E64" s="18"/>
      <c r="F64" s="65"/>
      <c r="G64" s="83"/>
      <c r="H64" s="83"/>
      <c r="I64" s="83"/>
      <c r="J64" s="83"/>
      <c r="K64" s="83"/>
      <c r="L64" s="83"/>
      <c r="M64" s="83"/>
      <c r="N64" s="83"/>
      <c r="O64" s="83"/>
      <c r="P64" s="87"/>
      <c r="R64" s="62" t="str">
        <f>IF(OR(D64="Fully_Met",D64="Partially_Met"),"Yes", "No")</f>
        <v>No</v>
      </c>
      <c r="S64" s="62" t="str">
        <f t="shared" si="1"/>
        <v>Not</v>
      </c>
      <c r="T64" s="62" t="str">
        <f>IF(AND(R64="Yes", S64="OK"),"com","inc")</f>
        <v>inc</v>
      </c>
    </row>
    <row r="65" spans="1:20" ht="112.5" customHeight="1" x14ac:dyDescent="0.5">
      <c r="A65" s="208"/>
      <c r="B65" s="32" t="s">
        <v>138</v>
      </c>
      <c r="C65" s="18"/>
      <c r="D65" s="67"/>
      <c r="E65" s="6" t="s">
        <v>136</v>
      </c>
      <c r="F65" s="97"/>
      <c r="G65" s="128"/>
      <c r="H65" s="126"/>
      <c r="I65" s="128"/>
      <c r="J65" s="126"/>
      <c r="K65" s="128"/>
      <c r="L65" s="126"/>
      <c r="M65" s="128"/>
      <c r="N65" s="126"/>
      <c r="O65" s="128"/>
      <c r="P65" s="127"/>
    </row>
    <row r="66" spans="1:20" ht="82.5" customHeight="1" x14ac:dyDescent="0.5">
      <c r="A66" s="208"/>
      <c r="B66" s="32" t="s">
        <v>139</v>
      </c>
      <c r="C66" s="18"/>
      <c r="D66" s="68"/>
      <c r="E66" s="6" t="s">
        <v>137</v>
      </c>
      <c r="F66" s="97"/>
      <c r="G66" s="130"/>
      <c r="H66" s="114"/>
      <c r="I66" s="130"/>
      <c r="J66" s="114"/>
      <c r="K66" s="130"/>
      <c r="L66" s="114"/>
      <c r="M66" s="130"/>
      <c r="N66" s="114"/>
      <c r="O66" s="130"/>
      <c r="P66" s="115"/>
    </row>
    <row r="67" spans="1:20" ht="72" x14ac:dyDescent="0.3">
      <c r="A67" s="208"/>
      <c r="B67" s="32">
        <v>11.3</v>
      </c>
      <c r="C67" s="6" t="s">
        <v>140</v>
      </c>
      <c r="D67" s="85"/>
      <c r="E67" s="12"/>
      <c r="F67" s="63"/>
      <c r="G67" s="83"/>
      <c r="H67" s="83"/>
      <c r="I67" s="83"/>
      <c r="J67" s="83"/>
      <c r="K67" s="83"/>
      <c r="L67" s="83"/>
      <c r="M67" s="83"/>
      <c r="N67" s="83"/>
      <c r="O67" s="83"/>
      <c r="P67" s="87"/>
      <c r="R67" s="62" t="str">
        <f t="shared" ref="R67:R72" si="5">IF(OR(D67="Fully_Met",D67="Partially_Met"),"Yes", "No")</f>
        <v>No</v>
      </c>
      <c r="S67" s="62" t="str">
        <f t="shared" si="1"/>
        <v>Not</v>
      </c>
      <c r="T67" s="62" t="str">
        <f t="shared" ref="T67:T72" si="6">IF(AND(R67="Yes", S67="OK"),"com","inc")</f>
        <v>inc</v>
      </c>
    </row>
    <row r="68" spans="1:20" ht="72" x14ac:dyDescent="0.3">
      <c r="A68" s="208"/>
      <c r="B68" s="32">
        <v>11.4</v>
      </c>
      <c r="C68" s="6" t="s">
        <v>141</v>
      </c>
      <c r="D68" s="85"/>
      <c r="E68" s="12"/>
      <c r="F68" s="63"/>
      <c r="G68" s="83"/>
      <c r="H68" s="83"/>
      <c r="I68" s="83"/>
      <c r="J68" s="83"/>
      <c r="K68" s="83"/>
      <c r="L68" s="83"/>
      <c r="M68" s="83"/>
      <c r="N68" s="83"/>
      <c r="O68" s="83"/>
      <c r="P68" s="87"/>
      <c r="R68" s="62" t="str">
        <f t="shared" si="5"/>
        <v>No</v>
      </c>
      <c r="S68" s="62" t="str">
        <f t="shared" si="1"/>
        <v>Not</v>
      </c>
      <c r="T68" s="62" t="str">
        <f t="shared" si="6"/>
        <v>inc</v>
      </c>
    </row>
    <row r="69" spans="1:20" ht="57.6" x14ac:dyDescent="0.3">
      <c r="A69" s="208"/>
      <c r="B69" s="32">
        <v>11.5</v>
      </c>
      <c r="C69" s="6" t="s">
        <v>297</v>
      </c>
      <c r="D69" s="111"/>
      <c r="E69" s="12"/>
      <c r="F69" s="63"/>
      <c r="G69" s="83"/>
      <c r="H69" s="83"/>
      <c r="I69" s="83"/>
      <c r="J69" s="83"/>
      <c r="K69" s="83"/>
      <c r="L69" s="83"/>
      <c r="M69" s="83"/>
      <c r="N69" s="83"/>
      <c r="O69" s="83"/>
      <c r="P69" s="87"/>
      <c r="R69" s="62" t="str">
        <f t="shared" si="5"/>
        <v>No</v>
      </c>
      <c r="S69" s="62" t="str">
        <f>IF(OR(G69="Yes",H69="Yes",I69="Yes",J69="Yes", K69="Yes", L69="Yes", M69="Yes", N69="Yes", O69="Yes"), "OK", "Not")</f>
        <v>Not</v>
      </c>
      <c r="T69" s="62" t="str">
        <f t="shared" si="6"/>
        <v>inc</v>
      </c>
    </row>
    <row r="70" spans="1:20" ht="43.2" x14ac:dyDescent="0.3">
      <c r="A70" s="208"/>
      <c r="B70" s="32" t="s">
        <v>338</v>
      </c>
      <c r="C70" s="6" t="s">
        <v>298</v>
      </c>
      <c r="D70" s="111"/>
      <c r="E70" s="12"/>
      <c r="F70" s="63"/>
      <c r="G70" s="83"/>
      <c r="H70" s="83"/>
      <c r="I70" s="83"/>
      <c r="J70" s="83"/>
      <c r="K70" s="83"/>
      <c r="L70" s="83"/>
      <c r="M70" s="83"/>
      <c r="N70" s="83"/>
      <c r="O70" s="83"/>
      <c r="P70" s="87"/>
      <c r="R70" s="62" t="str">
        <f t="shared" si="5"/>
        <v>No</v>
      </c>
      <c r="S70" s="62" t="str">
        <f>IF(OR(G70="Yes",H70="Yes",I70="Yes",J70="Yes", K70="Yes", L70="Yes", M70="Yes", N70="Yes", O70="Yes"), "OK", "Not")</f>
        <v>Not</v>
      </c>
      <c r="T70" s="62" t="str">
        <f t="shared" si="6"/>
        <v>inc</v>
      </c>
    </row>
    <row r="71" spans="1:20" ht="32.25" customHeight="1" x14ac:dyDescent="0.3">
      <c r="A71" s="208"/>
      <c r="B71" s="32" t="s">
        <v>339</v>
      </c>
      <c r="C71" s="6" t="s">
        <v>299</v>
      </c>
      <c r="D71" s="111"/>
      <c r="E71" s="12"/>
      <c r="F71" s="63"/>
      <c r="G71" s="83"/>
      <c r="H71" s="83"/>
      <c r="I71" s="83"/>
      <c r="J71" s="83"/>
      <c r="K71" s="83"/>
      <c r="L71" s="83"/>
      <c r="M71" s="83"/>
      <c r="N71" s="83"/>
      <c r="O71" s="83"/>
      <c r="P71" s="87"/>
      <c r="R71" s="62" t="str">
        <f t="shared" si="5"/>
        <v>No</v>
      </c>
      <c r="S71" s="62" t="str">
        <f>IF(OR(G71="Yes",H71="Yes",I71="Yes",J71="Yes", K71="Yes", L71="Yes", M71="Yes", N71="Yes", O71="Yes"), "OK", "Not")</f>
        <v>Not</v>
      </c>
      <c r="T71" s="62" t="str">
        <f t="shared" si="6"/>
        <v>inc</v>
      </c>
    </row>
    <row r="72" spans="1:20" ht="86.4" x14ac:dyDescent="0.3">
      <c r="A72" s="208"/>
      <c r="B72" s="32">
        <v>11.6</v>
      </c>
      <c r="C72" s="6" t="s">
        <v>142</v>
      </c>
      <c r="D72" s="85"/>
      <c r="E72" s="12"/>
      <c r="F72" s="63"/>
      <c r="G72" s="83"/>
      <c r="H72" s="83"/>
      <c r="I72" s="83"/>
      <c r="J72" s="83"/>
      <c r="K72" s="83"/>
      <c r="L72" s="83"/>
      <c r="M72" s="83"/>
      <c r="N72" s="83"/>
      <c r="O72" s="83"/>
      <c r="P72" s="87"/>
      <c r="R72" s="62" t="str">
        <f t="shared" si="5"/>
        <v>No</v>
      </c>
      <c r="S72" s="62" t="str">
        <f>IF(OR(G72="Yes",H72="Yes",I72="Yes",J72="Yes", K72="Yes", L72="Yes", M72="Yes", N72="Yes", O72="Yes"), "OK", "Not")</f>
        <v>Not</v>
      </c>
      <c r="T72" s="62" t="str">
        <f t="shared" si="6"/>
        <v>inc</v>
      </c>
    </row>
    <row r="73" spans="1:20" ht="117.75" customHeight="1" x14ac:dyDescent="0.5">
      <c r="A73" s="208"/>
      <c r="B73" s="32" t="s">
        <v>143</v>
      </c>
      <c r="C73" s="18"/>
      <c r="D73" s="67"/>
      <c r="E73" s="6" t="s">
        <v>144</v>
      </c>
      <c r="F73" s="97"/>
      <c r="G73" s="128"/>
      <c r="H73" s="126"/>
      <c r="I73" s="128"/>
      <c r="J73" s="126"/>
      <c r="K73" s="128"/>
      <c r="L73" s="126"/>
      <c r="M73" s="128"/>
      <c r="N73" s="126"/>
      <c r="O73" s="128"/>
      <c r="P73" s="127"/>
    </row>
    <row r="74" spans="1:20" ht="122.25" customHeight="1" x14ac:dyDescent="0.5">
      <c r="A74" s="208"/>
      <c r="B74" s="32" t="s">
        <v>145</v>
      </c>
      <c r="C74" s="18"/>
      <c r="D74" s="67"/>
      <c r="E74" s="6" t="s">
        <v>146</v>
      </c>
      <c r="F74" s="97"/>
      <c r="G74" s="128"/>
      <c r="H74" s="126"/>
      <c r="I74" s="128"/>
      <c r="J74" s="126"/>
      <c r="K74" s="128"/>
      <c r="L74" s="126"/>
      <c r="M74" s="128"/>
      <c r="N74" s="126"/>
      <c r="O74" s="128"/>
      <c r="P74" s="127"/>
    </row>
    <row r="75" spans="1:20" ht="87.75" customHeight="1" x14ac:dyDescent="0.5">
      <c r="A75" s="208"/>
      <c r="B75" s="32" t="s">
        <v>147</v>
      </c>
      <c r="C75" s="18"/>
      <c r="D75" s="68"/>
      <c r="E75" s="6" t="s">
        <v>148</v>
      </c>
      <c r="F75" s="97"/>
      <c r="G75" s="130"/>
      <c r="H75" s="114"/>
      <c r="I75" s="130"/>
      <c r="J75" s="114"/>
      <c r="K75" s="130"/>
      <c r="L75" s="114"/>
      <c r="M75" s="130"/>
      <c r="N75" s="114"/>
      <c r="O75" s="130"/>
      <c r="P75" s="115"/>
    </row>
    <row r="76" spans="1:20" ht="150.75" customHeight="1" x14ac:dyDescent="0.3">
      <c r="A76" s="208"/>
      <c r="B76" s="32">
        <v>11.7</v>
      </c>
      <c r="C76" s="6" t="s">
        <v>149</v>
      </c>
      <c r="D76" s="85"/>
      <c r="E76" s="12"/>
      <c r="F76" s="63"/>
      <c r="G76" s="83"/>
      <c r="H76" s="83"/>
      <c r="I76" s="83"/>
      <c r="J76" s="83"/>
      <c r="K76" s="83"/>
      <c r="L76" s="83"/>
      <c r="M76" s="83"/>
      <c r="N76" s="83"/>
      <c r="O76" s="83"/>
      <c r="P76" s="87"/>
      <c r="R76" s="62" t="str">
        <f>IF(OR(D76="Fully_Met",D76="Partially_Met"),"Yes", "No")</f>
        <v>No</v>
      </c>
      <c r="S76" s="62" t="str">
        <f>IF(OR(G76="Yes",H76="Yes",I76="Yes",J76="Yes", K76="Yes", L76="Yes", M76="Yes", N76="Yes", O76="Yes"), "OK", "Not")</f>
        <v>Not</v>
      </c>
      <c r="T76" s="62" t="str">
        <f>IF(AND(R76="Yes", S76="OK"),"com","inc")</f>
        <v>inc</v>
      </c>
    </row>
    <row r="77" spans="1:20" ht="62.25" customHeight="1" x14ac:dyDescent="0.3">
      <c r="A77" s="208"/>
      <c r="B77" s="32">
        <v>11.9</v>
      </c>
      <c r="C77" s="6" t="s">
        <v>150</v>
      </c>
      <c r="D77" s="85"/>
      <c r="E77" s="12"/>
      <c r="F77" s="63"/>
      <c r="G77" s="83"/>
      <c r="H77" s="83"/>
      <c r="I77" s="83"/>
      <c r="J77" s="83"/>
      <c r="K77" s="83"/>
      <c r="L77" s="83"/>
      <c r="M77" s="83"/>
      <c r="N77" s="83"/>
      <c r="O77" s="83"/>
      <c r="P77" s="87"/>
      <c r="R77" s="62" t="str">
        <f>IF(OR(D77="Fully_Met",D77="Partially_Met"),"Yes", "No")</f>
        <v>No</v>
      </c>
      <c r="S77" s="62" t="str">
        <f>IF(OR(G77="Yes",H77="Yes",I77="Yes",J77="Yes", K77="Yes", L77="Yes", M77="Yes", N77="Yes", O77="Yes"), "OK", "Not")</f>
        <v>Not</v>
      </c>
      <c r="T77" s="62" t="str">
        <f>IF(AND(R77="Yes", S77="OK"),"com","inc")</f>
        <v>inc</v>
      </c>
    </row>
    <row r="78" spans="1:20" ht="72" customHeight="1" x14ac:dyDescent="0.5">
      <c r="A78" s="208"/>
      <c r="B78" s="32" t="s">
        <v>151</v>
      </c>
      <c r="C78" s="18"/>
      <c r="D78" s="67"/>
      <c r="E78" s="6" t="s">
        <v>152</v>
      </c>
      <c r="F78" s="97"/>
      <c r="G78" s="128"/>
      <c r="H78" s="126"/>
      <c r="I78" s="128"/>
      <c r="J78" s="126"/>
      <c r="K78" s="128"/>
      <c r="L78" s="126"/>
      <c r="M78" s="128"/>
      <c r="N78" s="126"/>
      <c r="O78" s="128"/>
      <c r="P78" s="127"/>
    </row>
    <row r="79" spans="1:20" ht="134.25" customHeight="1" x14ac:dyDescent="0.5">
      <c r="A79" s="208"/>
      <c r="B79" s="32" t="s">
        <v>153</v>
      </c>
      <c r="C79" s="18"/>
      <c r="D79" s="67"/>
      <c r="E79" s="6" t="s">
        <v>375</v>
      </c>
      <c r="F79" s="97"/>
      <c r="G79" s="128"/>
      <c r="H79" s="126"/>
      <c r="I79" s="128"/>
      <c r="J79" s="126"/>
      <c r="K79" s="128"/>
      <c r="L79" s="126"/>
      <c r="M79" s="128"/>
      <c r="N79" s="126"/>
      <c r="O79" s="128"/>
      <c r="P79" s="127"/>
    </row>
    <row r="80" spans="1:20" ht="222.75" customHeight="1" x14ac:dyDescent="0.5">
      <c r="A80" s="208"/>
      <c r="B80" s="32" t="s">
        <v>154</v>
      </c>
      <c r="C80" s="18"/>
      <c r="D80" s="67"/>
      <c r="E80" s="6" t="s">
        <v>155</v>
      </c>
      <c r="F80" s="97"/>
      <c r="G80" s="128"/>
      <c r="H80" s="126"/>
      <c r="I80" s="128"/>
      <c r="J80" s="126"/>
      <c r="K80" s="128"/>
      <c r="L80" s="126"/>
      <c r="M80" s="128"/>
      <c r="N80" s="126"/>
      <c r="O80" s="128"/>
      <c r="P80" s="127"/>
    </row>
    <row r="81" spans="1:20" ht="72.75" customHeight="1" x14ac:dyDescent="0.5">
      <c r="A81" s="208"/>
      <c r="B81" s="32" t="s">
        <v>156</v>
      </c>
      <c r="C81" s="18"/>
      <c r="D81" s="68"/>
      <c r="E81" s="6" t="s">
        <v>157</v>
      </c>
      <c r="F81" s="97"/>
      <c r="G81" s="130"/>
      <c r="H81" s="114"/>
      <c r="I81" s="130"/>
      <c r="J81" s="114"/>
      <c r="K81" s="130"/>
      <c r="L81" s="114"/>
      <c r="M81" s="130"/>
      <c r="N81" s="114"/>
      <c r="O81" s="130"/>
      <c r="P81" s="115"/>
    </row>
    <row r="82" spans="1:20" ht="54.75" customHeight="1" x14ac:dyDescent="0.3">
      <c r="A82" s="208"/>
      <c r="B82" s="35" t="s">
        <v>159</v>
      </c>
      <c r="C82" s="6" t="s">
        <v>158</v>
      </c>
      <c r="D82" s="85"/>
      <c r="E82" s="45"/>
      <c r="F82" s="63"/>
      <c r="G82" s="83"/>
      <c r="H82" s="83"/>
      <c r="I82" s="83"/>
      <c r="J82" s="83"/>
      <c r="K82" s="83"/>
      <c r="L82" s="83"/>
      <c r="M82" s="83"/>
      <c r="N82" s="83"/>
      <c r="O82" s="83"/>
      <c r="P82" s="87"/>
      <c r="R82" s="62" t="str">
        <f>IF(OR(D82="Fully_Met",D82="Partially_Met"),"Yes", "No")</f>
        <v>No</v>
      </c>
      <c r="S82" s="62" t="str">
        <f>IF(OR(G82="Yes",H82="Yes",I82="Yes",J82="Yes", K82="Yes", L82="Yes", M82="Yes", N82="Yes", O82="Yes"), "OK", "Not")</f>
        <v>Not</v>
      </c>
      <c r="T82" s="62" t="str">
        <f>IF(AND(R82="Yes", S82="OK"),"com","inc")</f>
        <v>inc</v>
      </c>
    </row>
    <row r="83" spans="1:20" ht="100.5" customHeight="1" x14ac:dyDescent="0.5">
      <c r="A83" s="208"/>
      <c r="B83" s="32" t="s">
        <v>160</v>
      </c>
      <c r="C83" s="18"/>
      <c r="D83" s="67"/>
      <c r="E83" s="6" t="s">
        <v>161</v>
      </c>
      <c r="F83" s="97"/>
      <c r="G83" s="128"/>
      <c r="H83" s="126"/>
      <c r="I83" s="128"/>
      <c r="J83" s="126"/>
      <c r="K83" s="128"/>
      <c r="L83" s="126"/>
      <c r="M83" s="128"/>
      <c r="N83" s="126"/>
      <c r="O83" s="128"/>
      <c r="P83" s="127"/>
    </row>
    <row r="84" spans="1:20" ht="105" customHeight="1" x14ac:dyDescent="0.5">
      <c r="A84" s="208"/>
      <c r="B84" s="32" t="s">
        <v>162</v>
      </c>
      <c r="C84" s="18"/>
      <c r="D84" s="67"/>
      <c r="E84" s="6" t="s">
        <v>163</v>
      </c>
      <c r="F84" s="97"/>
      <c r="G84" s="128"/>
      <c r="H84" s="126"/>
      <c r="I84" s="128"/>
      <c r="J84" s="126"/>
      <c r="K84" s="128"/>
      <c r="L84" s="126"/>
      <c r="M84" s="128"/>
      <c r="N84" s="126"/>
      <c r="O84" s="128"/>
      <c r="P84" s="127"/>
    </row>
    <row r="85" spans="1:20" ht="235.5" customHeight="1" x14ac:dyDescent="0.5">
      <c r="A85" s="208"/>
      <c r="B85" s="32" t="s">
        <v>164</v>
      </c>
      <c r="C85" s="18"/>
      <c r="D85" s="68"/>
      <c r="E85" s="6" t="s">
        <v>165</v>
      </c>
      <c r="F85" s="97"/>
      <c r="G85" s="128"/>
      <c r="H85" s="126"/>
      <c r="I85" s="128"/>
      <c r="J85" s="126"/>
      <c r="K85" s="128"/>
      <c r="L85" s="126"/>
      <c r="M85" s="128"/>
      <c r="N85" s="126"/>
      <c r="O85" s="128"/>
      <c r="P85" s="127"/>
    </row>
    <row r="86" spans="1:20" ht="42.45" customHeight="1" x14ac:dyDescent="0.3">
      <c r="A86" s="208"/>
      <c r="B86" s="176">
        <v>11.11</v>
      </c>
      <c r="C86" s="16" t="s">
        <v>398</v>
      </c>
      <c r="D86" s="85"/>
      <c r="E86" s="18"/>
      <c r="F86" s="65"/>
      <c r="G86" s="131"/>
      <c r="H86" s="131"/>
      <c r="I86" s="131"/>
      <c r="J86" s="131"/>
      <c r="K86" s="131"/>
      <c r="L86" s="131"/>
      <c r="M86" s="131"/>
      <c r="N86" s="131"/>
      <c r="O86" s="131"/>
      <c r="P86" s="88"/>
      <c r="R86" s="62" t="str">
        <f>IF(OR(D86="Fully_Met",D86="Partially_Met"),"Yes", "No")</f>
        <v>No</v>
      </c>
      <c r="S86" s="62" t="str">
        <f>IF(OR(G86="Yes",H86="Yes",I86="Yes",J86="Yes", K86="Yes", L86="Yes", M86="Yes", N86="Yes", O86="Yes"), "OK", "Not")</f>
        <v>Not</v>
      </c>
      <c r="T86" s="62" t="str">
        <f>IF(AND(R86="Yes", S86="OK"),"com","inc")</f>
        <v>inc</v>
      </c>
    </row>
    <row r="87" spans="1:20" ht="70.5" customHeight="1" x14ac:dyDescent="0.5">
      <c r="A87" s="208"/>
      <c r="B87" s="176" t="s">
        <v>300</v>
      </c>
      <c r="C87" s="177"/>
      <c r="D87" s="67"/>
      <c r="E87" s="6" t="s">
        <v>166</v>
      </c>
      <c r="F87" s="97"/>
      <c r="G87" s="128"/>
      <c r="H87" s="126"/>
      <c r="I87" s="128"/>
      <c r="J87" s="126"/>
      <c r="K87" s="128"/>
      <c r="L87" s="126"/>
      <c r="M87" s="128"/>
      <c r="N87" s="126"/>
      <c r="O87" s="128"/>
      <c r="P87" s="127"/>
    </row>
    <row r="88" spans="1:20" ht="111.75" customHeight="1" x14ac:dyDescent="0.5">
      <c r="A88" s="208"/>
      <c r="B88" s="176" t="s">
        <v>301</v>
      </c>
      <c r="C88" s="177"/>
      <c r="D88" s="68"/>
      <c r="E88" s="6" t="s">
        <v>167</v>
      </c>
      <c r="F88" s="97"/>
      <c r="G88" s="130"/>
      <c r="H88" s="114"/>
      <c r="I88" s="130"/>
      <c r="J88" s="114"/>
      <c r="K88" s="130"/>
      <c r="L88" s="114"/>
      <c r="M88" s="130"/>
      <c r="N88" s="114"/>
      <c r="O88" s="130"/>
      <c r="P88" s="115"/>
    </row>
    <row r="89" spans="1:20" ht="89.25" customHeight="1" x14ac:dyDescent="0.3">
      <c r="A89" s="208"/>
      <c r="B89" s="32">
        <v>11.12</v>
      </c>
      <c r="C89" s="6" t="s">
        <v>168</v>
      </c>
      <c r="D89" s="85"/>
      <c r="E89" s="18"/>
      <c r="F89" s="65"/>
      <c r="G89" s="83"/>
      <c r="H89" s="83"/>
      <c r="I89" s="83"/>
      <c r="J89" s="83"/>
      <c r="K89" s="83"/>
      <c r="L89" s="83"/>
      <c r="M89" s="83"/>
      <c r="N89" s="83"/>
      <c r="O89" s="83"/>
      <c r="P89" s="87"/>
      <c r="R89" s="62" t="str">
        <f>IF(OR(D89="Fully_Met",D89="Partially_Met"),"Yes", "No")</f>
        <v>No</v>
      </c>
      <c r="S89" s="62" t="str">
        <f>IF(OR(G89="Yes",H89="Yes",I89="Yes",J89="Yes", K89="Yes", L89="Yes", M89="Yes", N89="Yes", O89="Yes"), "OK", "Not")</f>
        <v>Not</v>
      </c>
      <c r="T89" s="62" t="str">
        <f>IF(AND(R89="Yes", S89="OK"),"com","inc")</f>
        <v>inc</v>
      </c>
    </row>
    <row r="90" spans="1:20" ht="70.5" customHeight="1" thickBot="1" x14ac:dyDescent="0.35">
      <c r="A90" s="209"/>
      <c r="B90" s="33">
        <v>11.13</v>
      </c>
      <c r="C90" s="19" t="s">
        <v>169</v>
      </c>
      <c r="D90" s="86"/>
      <c r="E90" s="13"/>
      <c r="F90" s="64"/>
      <c r="G90" s="94"/>
      <c r="H90" s="94"/>
      <c r="I90" s="94"/>
      <c r="J90" s="94"/>
      <c r="K90" s="94"/>
      <c r="L90" s="94"/>
      <c r="M90" s="94"/>
      <c r="N90" s="94"/>
      <c r="O90" s="94"/>
      <c r="P90" s="132"/>
      <c r="R90" s="62" t="str">
        <f>IF(OR(D90="Fully_Met",D90="Partially_Met"),"Yes", "No")</f>
        <v>No</v>
      </c>
      <c r="S90" s="62" t="str">
        <f>IF(OR(G90="Yes",H90="Yes",I90="Yes",J90="Yes", K90="Yes", L90="Yes", M90="Yes", N90="Yes", O90="Yes"), "OK", "Not")</f>
        <v>Not</v>
      </c>
      <c r="T90" s="62" t="str">
        <f>IF(AND(R90="Yes", S90="OK"),"com","inc")</f>
        <v>inc</v>
      </c>
    </row>
  </sheetData>
  <mergeCells count="12">
    <mergeCell ref="A63:A90"/>
    <mergeCell ref="A1:P1"/>
    <mergeCell ref="A9:A25"/>
    <mergeCell ref="A26:A29"/>
    <mergeCell ref="A30:A36"/>
    <mergeCell ref="A37:A45"/>
    <mergeCell ref="A46:A62"/>
    <mergeCell ref="E2:F2"/>
    <mergeCell ref="G2:O2"/>
    <mergeCell ref="E3:F3"/>
    <mergeCell ref="A4:A6"/>
    <mergeCell ref="A7:A8"/>
  </mergeCells>
  <conditionalFormatting sqref="F18">
    <cfRule type="expression" dxfId="151" priority="87">
      <formula>AND($D$17=("Not_Met"),F18=("Y"))</formula>
    </cfRule>
    <cfRule type="expression" dxfId="150" priority="88">
      <formula>AND($D$17=("Fully_Met"),F18=("N"))</formula>
    </cfRule>
  </conditionalFormatting>
  <conditionalFormatting sqref="F19">
    <cfRule type="expression" dxfId="149" priority="85">
      <formula>AND($D$17=("Not_Met"),F19=("Y"))</formula>
    </cfRule>
    <cfRule type="expression" dxfId="148" priority="86">
      <formula>AND($D$17=("Fully_Met"),F19=("N"))</formula>
    </cfRule>
  </conditionalFormatting>
  <conditionalFormatting sqref="F20">
    <cfRule type="expression" dxfId="147" priority="83">
      <formula>AND($D$17=("Not_Met"),F20=("Y"))</formula>
    </cfRule>
    <cfRule type="expression" dxfId="146" priority="84">
      <formula>AND($D$17=("Fully_Met"),F20=("N"))</formula>
    </cfRule>
  </conditionalFormatting>
  <conditionalFormatting sqref="F21">
    <cfRule type="expression" dxfId="145" priority="81">
      <formula>AND($D$17=("Not_Met"),F21=("Y"))</formula>
    </cfRule>
    <cfRule type="expression" dxfId="144" priority="82">
      <formula>AND($D$17=("Fully_Met"),F21=("N"))</formula>
    </cfRule>
  </conditionalFormatting>
  <conditionalFormatting sqref="F22">
    <cfRule type="expression" dxfId="143" priority="79">
      <formula>AND($D$17=("Not_Met"),F22=("Y"))</formula>
    </cfRule>
    <cfRule type="expression" dxfId="142" priority="80">
      <formula>AND($D$17=("Fully_Met"),F22=("N"))</formula>
    </cfRule>
  </conditionalFormatting>
  <conditionalFormatting sqref="F31">
    <cfRule type="expression" dxfId="141" priority="77">
      <formula>AND($D$30=("Not_Met"),F31=("Y"))</formula>
    </cfRule>
    <cfRule type="expression" dxfId="140" priority="78">
      <formula>AND($D$30=("Fully_Met"),F31=("N"))</formula>
    </cfRule>
  </conditionalFormatting>
  <conditionalFormatting sqref="F40">
    <cfRule type="expression" dxfId="139" priority="75">
      <formula>AND($D$39=("Not_Met"),F40=("Y"))</formula>
    </cfRule>
    <cfRule type="expression" dxfId="138" priority="76">
      <formula>AND($D$39=("Fully_Met"),F40=("N"))</formula>
    </cfRule>
  </conditionalFormatting>
  <conditionalFormatting sqref="F48">
    <cfRule type="expression" dxfId="137" priority="73">
      <formula>AND($D$47=("Not_Met"),F48=("Y"))</formula>
    </cfRule>
    <cfRule type="expression" dxfId="136" priority="74">
      <formula>AND($D$47=("Fully_Met"),F48=("N"))</formula>
    </cfRule>
  </conditionalFormatting>
  <conditionalFormatting sqref="F65">
    <cfRule type="expression" dxfId="135" priority="71">
      <formula>AND($D$64=("Not_Met"),F65=("Y"))</formula>
    </cfRule>
    <cfRule type="expression" dxfId="134" priority="72">
      <formula>AND($D$64=("Fully_Met"),F65=("N"))</formula>
    </cfRule>
  </conditionalFormatting>
  <conditionalFormatting sqref="F73">
    <cfRule type="expression" dxfId="133" priority="69">
      <formula>AND($D$72=("Not_Met"),F73=("Y"))</formula>
    </cfRule>
    <cfRule type="expression" dxfId="132" priority="70">
      <formula>AND($D$72=("Fully_Met"),F73=("N"))</formula>
    </cfRule>
  </conditionalFormatting>
  <conditionalFormatting sqref="F78">
    <cfRule type="expression" dxfId="131" priority="67">
      <formula>AND($D$77=("Not_Met"),F78=("Y"))</formula>
    </cfRule>
    <cfRule type="expression" dxfId="130" priority="68">
      <formula>AND($D$77=("Fully_Met"),F78=("N"))</formula>
    </cfRule>
  </conditionalFormatting>
  <conditionalFormatting sqref="F83">
    <cfRule type="expression" dxfId="129" priority="65">
      <formula>AND($D$82=("Not_Met"),F83=("Y"))</formula>
    </cfRule>
    <cfRule type="expression" dxfId="128" priority="66">
      <formula>AND($D$82=("Fully_Met"),F83=("N"))</formula>
    </cfRule>
  </conditionalFormatting>
  <conditionalFormatting sqref="F87">
    <cfRule type="expression" dxfId="127" priority="63">
      <formula>AND($D$86=("Not_Met"),F87=("Y"))</formula>
    </cfRule>
    <cfRule type="expression" dxfId="126" priority="64">
      <formula>AND($D$86=("Fully_Met"),F87=("N"))</formula>
    </cfRule>
  </conditionalFormatting>
  <conditionalFormatting sqref="F32">
    <cfRule type="expression" dxfId="125" priority="61">
      <formula>AND($D$30=("Not_Met"),F32=("Y"))</formula>
    </cfRule>
    <cfRule type="expression" dxfId="124" priority="62">
      <formula>AND($D$30=("Fully_Met"),F32=("N"))</formula>
    </cfRule>
  </conditionalFormatting>
  <conditionalFormatting sqref="F33">
    <cfRule type="expression" dxfId="123" priority="59">
      <formula>AND($D$30=("Not_Met"),F33=("Y"))</formula>
    </cfRule>
    <cfRule type="expression" dxfId="122" priority="60">
      <formula>AND($D$30=("Fully_Met"),F33=("N"))</formula>
    </cfRule>
  </conditionalFormatting>
  <conditionalFormatting sqref="F34">
    <cfRule type="expression" dxfId="121" priority="57">
      <formula>AND($D$30=("Not_Met"),F34=("Y"))</formula>
    </cfRule>
    <cfRule type="expression" dxfId="120" priority="58">
      <formula>AND($D$30=("Fully_Met"),F34=("N"))</formula>
    </cfRule>
  </conditionalFormatting>
  <conditionalFormatting sqref="F41">
    <cfRule type="expression" dxfId="119" priority="55">
      <formula>AND($D$39=("Not_Met"),F41=("Y"))</formula>
    </cfRule>
    <cfRule type="expression" dxfId="118" priority="56">
      <formula>AND($D$39=("Fully_Met"),F41=("N"))</formula>
    </cfRule>
  </conditionalFormatting>
  <conditionalFormatting sqref="F42">
    <cfRule type="expression" dxfId="117" priority="53">
      <formula>AND($D$39=("Not_Met"),F42=("Y"))</formula>
    </cfRule>
    <cfRule type="expression" dxfId="116" priority="54">
      <formula>AND($D$39=("Fully_Met"),F42=("N"))</formula>
    </cfRule>
  </conditionalFormatting>
  <conditionalFormatting sqref="F43">
    <cfRule type="expression" dxfId="115" priority="51">
      <formula>AND($D$39=("Not_Met"),F43=("Y"))</formula>
    </cfRule>
    <cfRule type="expression" dxfId="114" priority="52">
      <formula>AND($D$39=("Fully_Met"),F43=("N"))</formula>
    </cfRule>
  </conditionalFormatting>
  <conditionalFormatting sqref="F44">
    <cfRule type="expression" dxfId="113" priority="49">
      <formula>AND($D$39=("Not_Met"),F44=("Y"))</formula>
    </cfRule>
    <cfRule type="expression" dxfId="112" priority="50">
      <formula>AND($D$39=("Fully_Met"),F44=("N"))</formula>
    </cfRule>
  </conditionalFormatting>
  <conditionalFormatting sqref="F45">
    <cfRule type="expression" dxfId="111" priority="47">
      <formula>AND($D$39=("Not_Met"),F45=("Y"))</formula>
    </cfRule>
    <cfRule type="expression" dxfId="110" priority="48">
      <formula>AND($D$39=("Fully_Met"),F45=("N"))</formula>
    </cfRule>
  </conditionalFormatting>
  <conditionalFormatting sqref="F49">
    <cfRule type="expression" dxfId="109" priority="45">
      <formula>AND($D$47=("Not_Met"),F49=("Y"))</formula>
    </cfRule>
    <cfRule type="expression" dxfId="108" priority="46">
      <formula>AND($D$47=("Fully_Met"),F49=("N"))</formula>
    </cfRule>
  </conditionalFormatting>
  <conditionalFormatting sqref="F50">
    <cfRule type="expression" dxfId="107" priority="43">
      <formula>AND($D$47=("Not_Met"),F50=("Y"))</formula>
    </cfRule>
    <cfRule type="expression" dxfId="106" priority="44">
      <formula>AND($D$47=("Fully_Met"),F50=("N"))</formula>
    </cfRule>
  </conditionalFormatting>
  <conditionalFormatting sqref="F51">
    <cfRule type="expression" dxfId="105" priority="41">
      <formula>AND($D$47=("Not_Met"),F51=("Y"))</formula>
    </cfRule>
    <cfRule type="expression" dxfId="104" priority="42">
      <formula>AND($D$47=("Fully_Met"),F51=("N"))</formula>
    </cfRule>
  </conditionalFormatting>
  <conditionalFormatting sqref="F52">
    <cfRule type="expression" dxfId="103" priority="39">
      <formula>AND($D$47=("Not_Met"),F52=("Y"))</formula>
    </cfRule>
    <cfRule type="expression" dxfId="102" priority="40">
      <formula>AND($D$47=("Fully_Met"),F52=("N"))</formula>
    </cfRule>
  </conditionalFormatting>
  <conditionalFormatting sqref="F53">
    <cfRule type="expression" dxfId="101" priority="37">
      <formula>AND($D$47=("Not_Met"),F53=("Y"))</formula>
    </cfRule>
    <cfRule type="expression" dxfId="100" priority="38">
      <formula>AND($D$47=("Fully_Met"),F53=("N"))</formula>
    </cfRule>
  </conditionalFormatting>
  <conditionalFormatting sqref="F54">
    <cfRule type="expression" dxfId="99" priority="35">
      <formula>AND($D$47=("Not_Met"),F54=("Y"))</formula>
    </cfRule>
    <cfRule type="expression" dxfId="98" priority="36">
      <formula>AND($D$47=("Fully_Met"),F54=("N"))</formula>
    </cfRule>
  </conditionalFormatting>
  <conditionalFormatting sqref="F55">
    <cfRule type="expression" dxfId="97" priority="33">
      <formula>AND($D$47=("Not_Met"),F55=("Y"))</formula>
    </cfRule>
    <cfRule type="expression" dxfId="96" priority="34">
      <formula>AND($D$47=("Fully_Met"),F55=("N"))</formula>
    </cfRule>
  </conditionalFormatting>
  <conditionalFormatting sqref="F56">
    <cfRule type="expression" dxfId="95" priority="31">
      <formula>AND($D$47=("Not_Met"),F56=("Y"))</formula>
    </cfRule>
    <cfRule type="expression" dxfId="94" priority="32">
      <formula>AND($D$47=("Fully_Met"),F56=("N"))</formula>
    </cfRule>
  </conditionalFormatting>
  <conditionalFormatting sqref="F57">
    <cfRule type="expression" dxfId="93" priority="29">
      <formula>AND($D$47=("Not_Met"),F57=("Y"))</formula>
    </cfRule>
    <cfRule type="expression" dxfId="92" priority="30">
      <formula>AND($D$47=("Fully_Met"),F57=("N"))</formula>
    </cfRule>
  </conditionalFormatting>
  <conditionalFormatting sqref="F58">
    <cfRule type="expression" dxfId="91" priority="27">
      <formula>AND($D$47=("Not_Met"),F58=("Y"))</formula>
    </cfRule>
    <cfRule type="expression" dxfId="90" priority="28">
      <formula>AND($D$47=("Fully_Met"),F58=("N"))</formula>
    </cfRule>
  </conditionalFormatting>
  <conditionalFormatting sqref="F59">
    <cfRule type="expression" dxfId="89" priority="25">
      <formula>AND($D$47=("Not_Met"),F59=("Y"))</formula>
    </cfRule>
    <cfRule type="expression" dxfId="88" priority="26">
      <formula>AND($D$47=("Fully_Met"),F59=("N"))</formula>
    </cfRule>
  </conditionalFormatting>
  <conditionalFormatting sqref="F60">
    <cfRule type="expression" dxfId="87" priority="23">
      <formula>AND($D$47=("Not_Met"),F60=("Y"))</formula>
    </cfRule>
    <cfRule type="expression" dxfId="86" priority="24">
      <formula>AND($D$47=("Fully_Met"),F60=("N"))</formula>
    </cfRule>
  </conditionalFormatting>
  <conditionalFormatting sqref="F61">
    <cfRule type="expression" dxfId="85" priority="21">
      <formula>AND($D$47=("Not_Met"),F61=("Y"))</formula>
    </cfRule>
    <cfRule type="expression" dxfId="84" priority="22">
      <formula>AND($D$47=("Fully_Met"),F61=("N"))</formula>
    </cfRule>
  </conditionalFormatting>
  <conditionalFormatting sqref="F62">
    <cfRule type="expression" dxfId="83" priority="19">
      <formula>AND($D$47=("Not_Met"),F62=("Y"))</formula>
    </cfRule>
    <cfRule type="expression" dxfId="82" priority="20">
      <formula>AND($D$47=("Fully_Met"),F62=("N"))</formula>
    </cfRule>
  </conditionalFormatting>
  <conditionalFormatting sqref="F66">
    <cfRule type="expression" dxfId="81" priority="17">
      <formula>AND($D$64=("Not_Met"),F66=("Y"))</formula>
    </cfRule>
    <cfRule type="expression" dxfId="80" priority="18">
      <formula>AND($D$64=("Fully_Met"),F66=("N"))</formula>
    </cfRule>
  </conditionalFormatting>
  <conditionalFormatting sqref="F74">
    <cfRule type="expression" dxfId="79" priority="15">
      <formula>AND($D$72=("Not_Met"),F74=("Y"))</formula>
    </cfRule>
    <cfRule type="expression" dxfId="78" priority="16">
      <formula>AND($D$72=("Fully_Met"),F74=("N"))</formula>
    </cfRule>
  </conditionalFormatting>
  <conditionalFormatting sqref="F75">
    <cfRule type="expression" dxfId="77" priority="13">
      <formula>AND($D$72=("Not_Met"),F75=("Y"))</formula>
    </cfRule>
    <cfRule type="expression" dxfId="76" priority="14">
      <formula>AND($D$72=("Fully_Met"),F75=("N"))</formula>
    </cfRule>
  </conditionalFormatting>
  <conditionalFormatting sqref="F79">
    <cfRule type="expression" dxfId="75" priority="11">
      <formula>AND($D$77=("Not_Met"),F79=("Y"))</formula>
    </cfRule>
    <cfRule type="expression" dxfId="74" priority="12">
      <formula>AND($D$77=("Fully_Met"),F79=("N"))</formula>
    </cfRule>
  </conditionalFormatting>
  <conditionalFormatting sqref="F80">
    <cfRule type="expression" dxfId="73" priority="9">
      <formula>AND($D$77=("Not_Met"),F80=("Y"))</formula>
    </cfRule>
    <cfRule type="expression" dxfId="72" priority="10">
      <formula>AND($D$77=("Fully_Met"),F80=("N"))</formula>
    </cfRule>
  </conditionalFormatting>
  <conditionalFormatting sqref="F81">
    <cfRule type="expression" dxfId="71" priority="7">
      <formula>AND($D$77=("Not_Met"),F81=("Y"))</formula>
    </cfRule>
    <cfRule type="expression" dxfId="70" priority="8">
      <formula>AND($D$77=("Fully_Met"),F81=("N"))</formula>
    </cfRule>
  </conditionalFormatting>
  <conditionalFormatting sqref="F84">
    <cfRule type="expression" dxfId="69" priority="5">
      <formula>AND($D$82=("Not_Met"),F84=("Y"))</formula>
    </cfRule>
    <cfRule type="expression" dxfId="68" priority="6">
      <formula>AND($D$82=("Fully_Met"),F84=("N"))</formula>
    </cfRule>
  </conditionalFormatting>
  <conditionalFormatting sqref="F85">
    <cfRule type="expression" dxfId="67" priority="3">
      <formula>AND($D$82=("Not_Met"),F85=("Y"))</formula>
    </cfRule>
    <cfRule type="expression" dxfId="66" priority="4">
      <formula>AND($D$82=("Fully_Met"),F85=("N"))</formula>
    </cfRule>
  </conditionalFormatting>
  <conditionalFormatting sqref="F88">
    <cfRule type="expression" dxfId="65" priority="1">
      <formula>AND($D$86=("Not_Met"),F88=("Y"))</formula>
    </cfRule>
    <cfRule type="expression" dxfId="64" priority="2">
      <formula>AND($D$86=("Fully_Met"),F88=("N"))</formula>
    </cfRule>
  </conditionalFormatting>
  <dataValidations count="10">
    <dataValidation type="list" allowBlank="1" showInputMessage="1" showErrorMessage="1" sqref="D4:D17 D23:D30 D35:D36 D39 D46:D47 D63:D64 D67:D68 D72 D76:D77 D82 D86 D89:D90">
      <formula1>Element</formula1>
    </dataValidation>
    <dataValidation type="list" allowBlank="1" showInputMessage="1" showErrorMessage="1" sqref="F18:F22">
      <formula1>INDIRECT(D$17)</formula1>
    </dataValidation>
    <dataValidation type="list" allowBlank="1" showInputMessage="1" showErrorMessage="1" sqref="F31:F34">
      <formula1>INDIRECT(D$30)</formula1>
    </dataValidation>
    <dataValidation type="list" allowBlank="1" showInputMessage="1" showErrorMessage="1" sqref="F40:F45">
      <formula1>INDIRECT(D$39)</formula1>
    </dataValidation>
    <dataValidation type="list" allowBlank="1" showInputMessage="1" showErrorMessage="1" sqref="F48:F62">
      <formula1>INDIRECT(D$47)</formula1>
    </dataValidation>
    <dataValidation type="list" allowBlank="1" showInputMessage="1" showErrorMessage="1" sqref="F65:F66">
      <formula1>INDIRECT(D$64)</formula1>
    </dataValidation>
    <dataValidation type="list" allowBlank="1" showInputMessage="1" showErrorMessage="1" sqref="F73:F75">
      <formula1>INDIRECT(D$72)</formula1>
    </dataValidation>
    <dataValidation type="list" allowBlank="1" showInputMessage="1" showErrorMessage="1" sqref="F78:F81">
      <formula1>INDIRECT(D$77)</formula1>
    </dataValidation>
    <dataValidation type="list" allowBlank="1" showInputMessage="1" showErrorMessage="1" sqref="F83:F85">
      <formula1>INDIRECT(D$82)</formula1>
    </dataValidation>
    <dataValidation type="list" allowBlank="1" showInputMessage="1" showErrorMessage="1" sqref="F87:F88">
      <formula1>INDIRECT(D$86)</formula1>
    </dataValidation>
  </dataValidations>
  <pageMargins left="0.7" right="0.7" top="0.75" bottom="0.75" header="0.3" footer="0.3"/>
  <pageSetup paperSize="9" orientation="portrait" r:id="rId1"/>
  <ignoredErrors>
    <ignoredError sqref="B82" numberStoredAsText="1"/>
    <ignoredError sqref="W4:W5"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options'!$C$1:$C$2</xm:f>
          </x14:formula1>
          <xm:sqref>G4:O17 G23:O39 G46:O47 G63:O64 G67:O72 G76:O77 G82:O82 G86:O86 G89:O90 D69:D71</xm:sqref>
        </x14:dataValidation>
        <x14:dataValidation type="list" allowBlank="1" showInputMessage="1" showErrorMessage="1">
          <x14:formula1>
            <xm:f>'Drop Down options'!$F$1:$F$2</xm:f>
          </x14:formula1>
          <xm:sqref>D37:D38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X15"/>
  <sheetViews>
    <sheetView zoomScale="70" zoomScaleNormal="70" workbookViewId="0">
      <pane xSplit="1" ySplit="3" topLeftCell="B4" activePane="bottomRight" state="frozen"/>
      <selection pane="topRight" activeCell="B1" sqref="B1"/>
      <selection pane="bottomLeft" activeCell="A4" sqref="A4"/>
      <selection pane="bottomRight" activeCell="D4" sqref="D4"/>
    </sheetView>
  </sheetViews>
  <sheetFormatPr defaultColWidth="9.109375" defaultRowHeight="25.8" x14ac:dyDescent="0.5"/>
  <cols>
    <col min="1" max="1" width="16.6640625" style="57" customWidth="1"/>
    <col min="2" max="2" width="10.33203125" style="59" customWidth="1"/>
    <col min="3" max="3" width="45.5546875" style="58" customWidth="1"/>
    <col min="4" max="4" width="20.6640625" style="66" customWidth="1"/>
    <col min="5" max="5" width="30.6640625" style="58" customWidth="1"/>
    <col min="6" max="6" width="8" style="66" customWidth="1"/>
    <col min="7" max="15" width="12.6640625" style="66" customWidth="1"/>
    <col min="16" max="16" width="55.6640625" style="74" customWidth="1"/>
    <col min="17" max="17" width="9.109375" style="82"/>
    <col min="18" max="23" width="9.109375" style="62" customWidth="1"/>
    <col min="24" max="24" width="9.109375" style="82" customWidth="1"/>
    <col min="25" max="16384" width="9.109375" style="57"/>
  </cols>
  <sheetData>
    <row r="1" spans="1:23" ht="35.25" customHeight="1" thickBot="1" x14ac:dyDescent="0.35">
      <c r="A1" s="198" t="s">
        <v>354</v>
      </c>
      <c r="B1" s="198"/>
      <c r="C1" s="198"/>
      <c r="D1" s="198"/>
      <c r="E1" s="198"/>
      <c r="F1" s="198"/>
      <c r="G1" s="198"/>
      <c r="H1" s="198"/>
      <c r="I1" s="198"/>
      <c r="J1" s="198"/>
      <c r="K1" s="198"/>
      <c r="L1" s="198"/>
      <c r="M1" s="198"/>
      <c r="N1" s="198"/>
      <c r="O1" s="198"/>
      <c r="P1" s="198"/>
    </row>
    <row r="2" spans="1:23" ht="63.75" customHeight="1" x14ac:dyDescent="0.3">
      <c r="A2" s="100" t="s">
        <v>340</v>
      </c>
      <c r="B2" s="101" t="s">
        <v>17</v>
      </c>
      <c r="C2" s="102" t="s">
        <v>0</v>
      </c>
      <c r="D2" s="103" t="s">
        <v>46</v>
      </c>
      <c r="E2" s="199" t="s">
        <v>1</v>
      </c>
      <c r="F2" s="201"/>
      <c r="G2" s="199" t="s">
        <v>45</v>
      </c>
      <c r="H2" s="200"/>
      <c r="I2" s="200"/>
      <c r="J2" s="200"/>
      <c r="K2" s="200"/>
      <c r="L2" s="200"/>
      <c r="M2" s="200"/>
      <c r="N2" s="200"/>
      <c r="O2" s="201"/>
      <c r="P2" s="103" t="s">
        <v>3</v>
      </c>
    </row>
    <row r="3" spans="1:23" ht="35.25" customHeight="1" thickBot="1" x14ac:dyDescent="0.35">
      <c r="A3" s="104"/>
      <c r="B3" s="105"/>
      <c r="C3" s="106"/>
      <c r="D3" s="108" t="s">
        <v>2</v>
      </c>
      <c r="E3" s="202" t="s">
        <v>18</v>
      </c>
      <c r="F3" s="203"/>
      <c r="G3" s="107" t="s">
        <v>8</v>
      </c>
      <c r="H3" s="107" t="s">
        <v>9</v>
      </c>
      <c r="I3" s="107" t="s">
        <v>10</v>
      </c>
      <c r="J3" s="107" t="s">
        <v>11</v>
      </c>
      <c r="K3" s="107" t="s">
        <v>12</v>
      </c>
      <c r="L3" s="107" t="s">
        <v>13</v>
      </c>
      <c r="M3" s="107" t="s">
        <v>14</v>
      </c>
      <c r="N3" s="107" t="s">
        <v>15</v>
      </c>
      <c r="O3" s="107" t="s">
        <v>16</v>
      </c>
      <c r="P3" s="109" t="s">
        <v>4</v>
      </c>
    </row>
    <row r="4" spans="1:23" ht="129" customHeight="1" x14ac:dyDescent="0.5">
      <c r="A4" s="195" t="s">
        <v>355</v>
      </c>
      <c r="B4" s="7">
        <v>12.1</v>
      </c>
      <c r="C4" s="8" t="s">
        <v>170</v>
      </c>
      <c r="D4" s="85"/>
      <c r="E4" s="12"/>
      <c r="F4" s="72"/>
      <c r="G4" s="83"/>
      <c r="H4" s="83"/>
      <c r="I4" s="83"/>
      <c r="J4" s="83"/>
      <c r="K4" s="83"/>
      <c r="L4" s="83"/>
      <c r="M4" s="83"/>
      <c r="N4" s="83"/>
      <c r="O4" s="83"/>
      <c r="P4" s="87"/>
      <c r="R4" s="62" t="str">
        <f>IF(OR(D4="Fully_Met",D4="Partially_Met"),"Yes", "No")</f>
        <v>No</v>
      </c>
      <c r="S4" s="62" t="str">
        <f>IF(OR(G4="Yes",H4="Yes",I4="Yes",J4="Yes", K4="Yes", L4="Yes", M4="Yes", N4="Yes", O4="Yes"), "OK", "Not")</f>
        <v>Not</v>
      </c>
      <c r="T4" s="62" t="str">
        <f>IF(AND(R4="Yes", S4="OK"),"com","inc")</f>
        <v>inc</v>
      </c>
      <c r="U4" s="62" t="s">
        <v>400</v>
      </c>
      <c r="V4" s="62">
        <f>SUM(COUNTIFS(D4:D15,{"Fully_Met","Partially_Met"}))</f>
        <v>0</v>
      </c>
      <c r="W4" s="180" t="e">
        <f>V5/V4</f>
        <v>#DIV/0!</v>
      </c>
    </row>
    <row r="5" spans="1:23" ht="74.25" customHeight="1" x14ac:dyDescent="0.5">
      <c r="A5" s="196"/>
      <c r="B5" s="9">
        <v>12.2</v>
      </c>
      <c r="C5" s="10" t="s">
        <v>171</v>
      </c>
      <c r="D5" s="85"/>
      <c r="E5" s="18"/>
      <c r="F5" s="70"/>
      <c r="G5" s="83"/>
      <c r="H5" s="83"/>
      <c r="I5" s="83"/>
      <c r="J5" s="83"/>
      <c r="K5" s="83"/>
      <c r="L5" s="83"/>
      <c r="M5" s="83"/>
      <c r="N5" s="83"/>
      <c r="O5" s="83"/>
      <c r="P5" s="87"/>
      <c r="R5" s="62" t="str">
        <f>IF(OR(D5="Fully_Met",D5="Partially_Met"),"Yes", "No")</f>
        <v>No</v>
      </c>
      <c r="S5" s="62" t="str">
        <f t="shared" ref="S5:S15" si="0">IF(OR(G5="Yes",H5="Yes",I5="Yes",J5="Yes", K5="Yes", L5="Yes", M5="Yes", N5="Yes", O5="Yes"), "OK", "Not")</f>
        <v>Not</v>
      </c>
      <c r="T5" s="62" t="str">
        <f>IF(AND(R5="Yes", S5="OK"),"com","inc")</f>
        <v>inc</v>
      </c>
      <c r="U5" s="62" t="s">
        <v>401</v>
      </c>
      <c r="V5" s="62">
        <f>COUNTIF(T4:T15,"Com")</f>
        <v>0</v>
      </c>
      <c r="W5" s="180" t="e">
        <f>1-W4</f>
        <v>#DIV/0!</v>
      </c>
    </row>
    <row r="6" spans="1:23" ht="54" customHeight="1" x14ac:dyDescent="0.5">
      <c r="A6" s="196"/>
      <c r="B6" s="26">
        <v>12.3</v>
      </c>
      <c r="C6" s="11" t="s">
        <v>172</v>
      </c>
      <c r="D6" s="85"/>
      <c r="E6" s="12"/>
      <c r="F6" s="72"/>
      <c r="G6" s="83"/>
      <c r="H6" s="83"/>
      <c r="I6" s="83"/>
      <c r="J6" s="83"/>
      <c r="K6" s="83"/>
      <c r="L6" s="83"/>
      <c r="M6" s="83"/>
      <c r="N6" s="83"/>
      <c r="O6" s="83"/>
      <c r="P6" s="87"/>
      <c r="R6" s="62" t="str">
        <f>IF(OR(D6="Fully_Met",D6="Partially_Met"),"Yes", "No")</f>
        <v>No</v>
      </c>
      <c r="S6" s="62" t="str">
        <f t="shared" si="0"/>
        <v>Not</v>
      </c>
      <c r="T6" s="62" t="str">
        <f>IF(AND(R6="Yes", S6="OK"),"com","inc")</f>
        <v>inc</v>
      </c>
    </row>
    <row r="7" spans="1:23" ht="89.25" customHeight="1" x14ac:dyDescent="0.5">
      <c r="A7" s="196"/>
      <c r="B7" s="28" t="s">
        <v>176</v>
      </c>
      <c r="C7" s="36"/>
      <c r="D7" s="73"/>
      <c r="E7" s="37" t="s">
        <v>173</v>
      </c>
      <c r="F7" s="97"/>
      <c r="G7" s="118"/>
      <c r="H7" s="118"/>
      <c r="I7" s="118"/>
      <c r="J7" s="118"/>
      <c r="K7" s="118"/>
      <c r="L7" s="118"/>
      <c r="M7" s="118"/>
      <c r="N7" s="118"/>
      <c r="O7" s="118"/>
      <c r="P7" s="119"/>
    </row>
    <row r="8" spans="1:23" ht="133.5" customHeight="1" x14ac:dyDescent="0.5">
      <c r="A8" s="196"/>
      <c r="B8" s="30" t="s">
        <v>177</v>
      </c>
      <c r="C8" s="12"/>
      <c r="D8" s="72"/>
      <c r="E8" s="11" t="s">
        <v>174</v>
      </c>
      <c r="F8" s="97"/>
      <c r="G8" s="114"/>
      <c r="H8" s="114"/>
      <c r="I8" s="114"/>
      <c r="J8" s="114"/>
      <c r="K8" s="114"/>
      <c r="L8" s="114"/>
      <c r="M8" s="114"/>
      <c r="N8" s="114"/>
      <c r="O8" s="114"/>
      <c r="P8" s="115"/>
    </row>
    <row r="9" spans="1:23" ht="91.5" customHeight="1" x14ac:dyDescent="0.5">
      <c r="A9" s="196"/>
      <c r="B9" s="30" t="s">
        <v>178</v>
      </c>
      <c r="C9" s="12"/>
      <c r="D9" s="72"/>
      <c r="E9" s="11" t="s">
        <v>175</v>
      </c>
      <c r="F9" s="97"/>
      <c r="G9" s="114"/>
      <c r="H9" s="114"/>
      <c r="I9" s="114"/>
      <c r="J9" s="114"/>
      <c r="K9" s="114"/>
      <c r="L9" s="114"/>
      <c r="M9" s="114"/>
      <c r="N9" s="114"/>
      <c r="O9" s="114"/>
      <c r="P9" s="115"/>
    </row>
    <row r="10" spans="1:23" ht="87.75" customHeight="1" x14ac:dyDescent="0.5">
      <c r="A10" s="196"/>
      <c r="B10" s="30">
        <v>12.4</v>
      </c>
      <c r="C10" s="16" t="s">
        <v>179</v>
      </c>
      <c r="D10" s="85"/>
      <c r="E10" s="12"/>
      <c r="F10" s="72"/>
      <c r="G10" s="83"/>
      <c r="H10" s="83"/>
      <c r="I10" s="83"/>
      <c r="J10" s="83"/>
      <c r="K10" s="83"/>
      <c r="L10" s="83"/>
      <c r="M10" s="83"/>
      <c r="N10" s="83"/>
      <c r="O10" s="83"/>
      <c r="P10" s="87"/>
      <c r="R10" s="62" t="str">
        <f t="shared" ref="R10:R15" si="1">IF(OR(D10="Fully_Met",D10="Partially_Met"),"Yes", "No")</f>
        <v>No</v>
      </c>
      <c r="S10" s="62" t="str">
        <f t="shared" si="0"/>
        <v>Not</v>
      </c>
      <c r="T10" s="62" t="str">
        <f t="shared" ref="T10:T15" si="2">IF(AND(R10="Yes", S10="OK"),"com","inc")</f>
        <v>inc</v>
      </c>
    </row>
    <row r="11" spans="1:23" ht="45" customHeight="1" x14ac:dyDescent="0.5">
      <c r="A11" s="196"/>
      <c r="B11" s="30">
        <v>12.5</v>
      </c>
      <c r="C11" s="16" t="s">
        <v>180</v>
      </c>
      <c r="D11" s="85"/>
      <c r="E11" s="12"/>
      <c r="F11" s="72"/>
      <c r="G11" s="83"/>
      <c r="H11" s="83"/>
      <c r="I11" s="83"/>
      <c r="J11" s="83"/>
      <c r="K11" s="83"/>
      <c r="L11" s="83"/>
      <c r="M11" s="83"/>
      <c r="N11" s="83"/>
      <c r="O11" s="83"/>
      <c r="P11" s="87"/>
      <c r="R11" s="62" t="str">
        <f t="shared" si="1"/>
        <v>No</v>
      </c>
      <c r="S11" s="62" t="str">
        <f t="shared" si="0"/>
        <v>Not</v>
      </c>
      <c r="T11" s="62" t="str">
        <f t="shared" si="2"/>
        <v>inc</v>
      </c>
    </row>
    <row r="12" spans="1:23" ht="83.25" customHeight="1" thickBot="1" x14ac:dyDescent="0.55000000000000004">
      <c r="A12" s="197"/>
      <c r="B12" s="29">
        <v>12.6</v>
      </c>
      <c r="C12" s="14" t="s">
        <v>181</v>
      </c>
      <c r="D12" s="86"/>
      <c r="E12" s="13"/>
      <c r="F12" s="71"/>
      <c r="G12" s="84"/>
      <c r="H12" s="84"/>
      <c r="I12" s="84"/>
      <c r="J12" s="84"/>
      <c r="K12" s="84"/>
      <c r="L12" s="84"/>
      <c r="M12" s="84"/>
      <c r="N12" s="84"/>
      <c r="O12" s="84"/>
      <c r="P12" s="89"/>
      <c r="R12" s="62" t="str">
        <f t="shared" si="1"/>
        <v>No</v>
      </c>
      <c r="S12" s="62" t="str">
        <f t="shared" si="0"/>
        <v>Not</v>
      </c>
      <c r="T12" s="62" t="str">
        <f t="shared" si="2"/>
        <v>inc</v>
      </c>
    </row>
    <row r="13" spans="1:23" ht="64.5" customHeight="1" x14ac:dyDescent="0.5">
      <c r="A13" s="207" t="s">
        <v>356</v>
      </c>
      <c r="B13" s="28">
        <v>13.1</v>
      </c>
      <c r="C13" s="17" t="s">
        <v>182</v>
      </c>
      <c r="D13" s="85"/>
      <c r="E13" s="36"/>
      <c r="F13" s="73"/>
      <c r="G13" s="83"/>
      <c r="H13" s="83"/>
      <c r="I13" s="83"/>
      <c r="J13" s="83"/>
      <c r="K13" s="83"/>
      <c r="L13" s="83"/>
      <c r="M13" s="83"/>
      <c r="N13" s="83"/>
      <c r="O13" s="83"/>
      <c r="P13" s="87"/>
      <c r="R13" s="62" t="str">
        <f t="shared" si="1"/>
        <v>No</v>
      </c>
      <c r="S13" s="62" t="str">
        <f t="shared" si="0"/>
        <v>Not</v>
      </c>
      <c r="T13" s="62" t="str">
        <f t="shared" si="2"/>
        <v>inc</v>
      </c>
    </row>
    <row r="14" spans="1:23" ht="84" customHeight="1" x14ac:dyDescent="0.5">
      <c r="A14" s="208"/>
      <c r="B14" s="30">
        <v>13.2</v>
      </c>
      <c r="C14" s="17" t="s">
        <v>183</v>
      </c>
      <c r="D14" s="85"/>
      <c r="E14" s="12"/>
      <c r="F14" s="72"/>
      <c r="G14" s="83"/>
      <c r="H14" s="83"/>
      <c r="I14" s="83"/>
      <c r="J14" s="83"/>
      <c r="K14" s="83"/>
      <c r="L14" s="83"/>
      <c r="M14" s="83"/>
      <c r="N14" s="83"/>
      <c r="O14" s="83"/>
      <c r="P14" s="87"/>
      <c r="R14" s="62" t="str">
        <f t="shared" si="1"/>
        <v>No</v>
      </c>
      <c r="S14" s="62" t="str">
        <f t="shared" si="0"/>
        <v>Not</v>
      </c>
      <c r="T14" s="62" t="str">
        <f t="shared" si="2"/>
        <v>inc</v>
      </c>
    </row>
    <row r="15" spans="1:23" ht="80.25" customHeight="1" thickBot="1" x14ac:dyDescent="0.55000000000000004">
      <c r="A15" s="209"/>
      <c r="B15" s="29">
        <v>13.3</v>
      </c>
      <c r="C15" s="14" t="s">
        <v>184</v>
      </c>
      <c r="D15" s="86"/>
      <c r="E15" s="13"/>
      <c r="F15" s="71"/>
      <c r="G15" s="83"/>
      <c r="H15" s="83"/>
      <c r="I15" s="83"/>
      <c r="J15" s="83"/>
      <c r="K15" s="83"/>
      <c r="L15" s="83"/>
      <c r="M15" s="83"/>
      <c r="N15" s="83"/>
      <c r="O15" s="83"/>
      <c r="P15" s="87"/>
      <c r="R15" s="62" t="str">
        <f t="shared" si="1"/>
        <v>No</v>
      </c>
      <c r="S15" s="62" t="str">
        <f t="shared" si="0"/>
        <v>Not</v>
      </c>
      <c r="T15" s="62" t="str">
        <f t="shared" si="2"/>
        <v>inc</v>
      </c>
    </row>
  </sheetData>
  <mergeCells count="6">
    <mergeCell ref="A13:A15"/>
    <mergeCell ref="A1:P1"/>
    <mergeCell ref="E2:F2"/>
    <mergeCell ref="G2:O2"/>
    <mergeCell ref="E3:F3"/>
    <mergeCell ref="A4:A12"/>
  </mergeCells>
  <conditionalFormatting sqref="F7">
    <cfRule type="expression" dxfId="63" priority="5">
      <formula>AND($D$6=("Not_Met"),F7=("Y"))</formula>
    </cfRule>
    <cfRule type="expression" dxfId="62" priority="6">
      <formula>AND($D$6=("Fully_Met"),F7=("N"))</formula>
    </cfRule>
  </conditionalFormatting>
  <conditionalFormatting sqref="F8">
    <cfRule type="expression" dxfId="61" priority="3">
      <formula>AND($D$6=("Not_Met"),F8=("Y"))</formula>
    </cfRule>
    <cfRule type="expression" dxfId="60" priority="4">
      <formula>AND($D$6=("Fully_Met"),F8=("N"))</formula>
    </cfRule>
  </conditionalFormatting>
  <conditionalFormatting sqref="F9">
    <cfRule type="expression" dxfId="59" priority="1">
      <formula>AND($D$6=("Not_Met"),F9=("Y"))</formula>
    </cfRule>
    <cfRule type="expression" dxfId="58" priority="2">
      <formula>AND($D$6=("Fully_Met"),F9=("N"))</formula>
    </cfRule>
  </conditionalFormatting>
  <dataValidations count="2">
    <dataValidation type="list" allowBlank="1" showInputMessage="1" showErrorMessage="1" sqref="D4:D6 D10:D15">
      <formula1>Element</formula1>
    </dataValidation>
    <dataValidation type="list" allowBlank="1" showInputMessage="1" showErrorMessage="1" sqref="F7:F9">
      <formula1>INDIRECT(D$6)</formula1>
    </dataValidation>
  </dataValidations>
  <pageMargins left="0.7" right="0.7" top="0.75" bottom="0.75" header="0.3" footer="0.3"/>
  <pageSetup paperSize="9" orientation="portrait" r:id="rId1"/>
  <ignoredErrors>
    <ignoredError sqref="W4:W5"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options'!$C$1:$C$2</xm:f>
          </x14:formula1>
          <xm:sqref>G4:O6 G10:O15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X91"/>
  <sheetViews>
    <sheetView zoomScale="70" zoomScaleNormal="70" workbookViewId="0">
      <pane xSplit="1" ySplit="3" topLeftCell="B4" activePane="bottomRight" state="frozen"/>
      <selection pane="topRight" activeCell="B1" sqref="B1"/>
      <selection pane="bottomLeft" activeCell="A4" sqref="A4"/>
      <selection pane="bottomRight" activeCell="D4" sqref="D4"/>
    </sheetView>
  </sheetViews>
  <sheetFormatPr defaultColWidth="9.109375" defaultRowHeight="25.8" x14ac:dyDescent="0.5"/>
  <cols>
    <col min="1" max="1" width="16.6640625" style="57" customWidth="1"/>
    <col min="2" max="2" width="10.33203125" style="59" customWidth="1"/>
    <col min="3" max="3" width="45.5546875" style="58" customWidth="1"/>
    <col min="4" max="4" width="20.6640625" style="66" customWidth="1"/>
    <col min="5" max="5" width="30.6640625" style="58" customWidth="1"/>
    <col min="6" max="6" width="8" style="77" customWidth="1"/>
    <col min="7" max="15" width="12.6640625" style="66" customWidth="1"/>
    <col min="16" max="16" width="55.6640625" style="74" customWidth="1"/>
    <col min="17" max="17" width="9.109375" style="62"/>
    <col min="18" max="20" width="9.109375" style="62" customWidth="1"/>
    <col min="21" max="21" width="12.109375" style="62" customWidth="1"/>
    <col min="22" max="23" width="9.109375" style="62" customWidth="1"/>
    <col min="24" max="24" width="9.109375" style="62"/>
    <col min="25" max="16384" width="9.109375" style="57"/>
  </cols>
  <sheetData>
    <row r="1" spans="1:23" ht="35.25" customHeight="1" thickBot="1" x14ac:dyDescent="0.35">
      <c r="A1" s="198" t="s">
        <v>357</v>
      </c>
      <c r="B1" s="198"/>
      <c r="C1" s="198"/>
      <c r="D1" s="198"/>
      <c r="E1" s="198"/>
      <c r="F1" s="198"/>
      <c r="G1" s="198"/>
      <c r="H1" s="198"/>
      <c r="I1" s="198"/>
      <c r="J1" s="198"/>
      <c r="K1" s="198"/>
      <c r="L1" s="198"/>
      <c r="M1" s="198"/>
      <c r="N1" s="198"/>
      <c r="O1" s="198"/>
      <c r="P1" s="198"/>
    </row>
    <row r="2" spans="1:23" ht="63.75" customHeight="1" x14ac:dyDescent="0.3">
      <c r="A2" s="100" t="s">
        <v>340</v>
      </c>
      <c r="B2" s="101" t="s">
        <v>17</v>
      </c>
      <c r="C2" s="102" t="s">
        <v>0</v>
      </c>
      <c r="D2" s="103" t="s">
        <v>46</v>
      </c>
      <c r="E2" s="199" t="s">
        <v>1</v>
      </c>
      <c r="F2" s="201"/>
      <c r="G2" s="199" t="s">
        <v>45</v>
      </c>
      <c r="H2" s="200"/>
      <c r="I2" s="200"/>
      <c r="J2" s="200"/>
      <c r="K2" s="200"/>
      <c r="L2" s="200"/>
      <c r="M2" s="200"/>
      <c r="N2" s="200"/>
      <c r="O2" s="201"/>
      <c r="P2" s="103" t="s">
        <v>3</v>
      </c>
      <c r="W2" s="180"/>
    </row>
    <row r="3" spans="1:23" ht="35.25" customHeight="1" thickBot="1" x14ac:dyDescent="0.35">
      <c r="A3" s="104"/>
      <c r="B3" s="105"/>
      <c r="C3" s="106"/>
      <c r="D3" s="108" t="s">
        <v>2</v>
      </c>
      <c r="E3" s="202" t="s">
        <v>18</v>
      </c>
      <c r="F3" s="203"/>
      <c r="G3" s="107" t="s">
        <v>8</v>
      </c>
      <c r="H3" s="107" t="s">
        <v>9</v>
      </c>
      <c r="I3" s="107" t="s">
        <v>10</v>
      </c>
      <c r="J3" s="107" t="s">
        <v>11</v>
      </c>
      <c r="K3" s="107" t="s">
        <v>12</v>
      </c>
      <c r="L3" s="107" t="s">
        <v>13</v>
      </c>
      <c r="M3" s="107" t="s">
        <v>14</v>
      </c>
      <c r="N3" s="107" t="s">
        <v>15</v>
      </c>
      <c r="O3" s="107" t="s">
        <v>16</v>
      </c>
      <c r="P3" s="109" t="s">
        <v>4</v>
      </c>
      <c r="V3" s="180"/>
      <c r="W3" s="180"/>
    </row>
    <row r="4" spans="1:23" ht="90.75" customHeight="1" x14ac:dyDescent="0.5">
      <c r="A4" s="195" t="s">
        <v>358</v>
      </c>
      <c r="B4" s="7">
        <v>15.1</v>
      </c>
      <c r="C4" s="8" t="s">
        <v>185</v>
      </c>
      <c r="D4" s="85"/>
      <c r="E4" s="36"/>
      <c r="F4" s="75"/>
      <c r="G4" s="83"/>
      <c r="H4" s="83"/>
      <c r="I4" s="83"/>
      <c r="J4" s="83"/>
      <c r="K4" s="83"/>
      <c r="L4" s="83"/>
      <c r="M4" s="83"/>
      <c r="N4" s="83"/>
      <c r="O4" s="83"/>
      <c r="P4" s="87"/>
      <c r="R4" s="62" t="str">
        <f>IF(OR(D4="Fully_Met",D4="Partially_Met"),"Yes", "No")</f>
        <v>No</v>
      </c>
      <c r="S4" s="62" t="str">
        <f>IF(OR(G4="Yes",H4="Yes",I4="Yes",J4="Yes", K4="Yes", L4="Yes", M4="Yes", N4="Yes", O4="Yes"), "OK", "Not")</f>
        <v>Not</v>
      </c>
      <c r="T4" s="62" t="str">
        <f>IF(AND(R4="Yes", S4="OK"),"com","inc")</f>
        <v>inc</v>
      </c>
      <c r="U4" s="62" t="s">
        <v>400</v>
      </c>
      <c r="V4" s="62">
        <f>SUM(COUNTIFS(D4:D91,{"Fully_Met","Partially_Met"}))</f>
        <v>0</v>
      </c>
      <c r="W4" s="180" t="e">
        <f>V5/V4</f>
        <v>#DIV/0!</v>
      </c>
    </row>
    <row r="5" spans="1:23" ht="21.75" customHeight="1" x14ac:dyDescent="0.3">
      <c r="A5" s="196"/>
      <c r="B5" s="32"/>
      <c r="C5" s="210" t="s">
        <v>186</v>
      </c>
      <c r="D5" s="211"/>
      <c r="E5" s="45"/>
      <c r="F5" s="63"/>
      <c r="G5" s="83"/>
      <c r="H5" s="83"/>
      <c r="I5" s="83"/>
      <c r="J5" s="83"/>
      <c r="K5" s="83"/>
      <c r="L5" s="83"/>
      <c r="M5" s="83"/>
      <c r="N5" s="83"/>
      <c r="O5" s="83"/>
      <c r="P5" s="87"/>
      <c r="U5" s="62" t="s">
        <v>401</v>
      </c>
      <c r="V5" s="62">
        <f>COUNTIF(T4:T91,"Com")</f>
        <v>0</v>
      </c>
      <c r="W5" s="180" t="e">
        <f>1-W4</f>
        <v>#DIV/0!</v>
      </c>
    </row>
    <row r="6" spans="1:23" ht="36.75" customHeight="1" x14ac:dyDescent="0.5">
      <c r="A6" s="196"/>
      <c r="B6" s="32" t="s">
        <v>330</v>
      </c>
      <c r="C6" s="12"/>
      <c r="D6" s="68"/>
      <c r="E6" s="6" t="s">
        <v>396</v>
      </c>
      <c r="F6" s="97"/>
      <c r="G6" s="114"/>
      <c r="H6" s="114"/>
      <c r="I6" s="114"/>
      <c r="J6" s="114"/>
      <c r="K6" s="114"/>
      <c r="L6" s="114"/>
      <c r="M6" s="114"/>
      <c r="N6" s="114"/>
      <c r="O6" s="114"/>
      <c r="P6" s="115"/>
    </row>
    <row r="7" spans="1:23" ht="30" customHeight="1" x14ac:dyDescent="0.5">
      <c r="A7" s="196"/>
      <c r="B7" s="32" t="s">
        <v>331</v>
      </c>
      <c r="C7" s="12"/>
      <c r="D7" s="68"/>
      <c r="E7" s="6" t="s">
        <v>187</v>
      </c>
      <c r="F7" s="97"/>
      <c r="G7" s="114"/>
      <c r="H7" s="114"/>
      <c r="I7" s="114"/>
      <c r="J7" s="114"/>
      <c r="K7" s="114"/>
      <c r="L7" s="114"/>
      <c r="M7" s="114"/>
      <c r="N7" s="114"/>
      <c r="O7" s="114"/>
      <c r="P7" s="115"/>
    </row>
    <row r="8" spans="1:23" ht="30" customHeight="1" x14ac:dyDescent="0.5">
      <c r="A8" s="196"/>
      <c r="B8" s="32" t="s">
        <v>332</v>
      </c>
      <c r="C8" s="12"/>
      <c r="D8" s="68"/>
      <c r="E8" s="6" t="s">
        <v>188</v>
      </c>
      <c r="F8" s="97"/>
      <c r="G8" s="114"/>
      <c r="H8" s="114"/>
      <c r="I8" s="114"/>
      <c r="J8" s="114"/>
      <c r="K8" s="114"/>
      <c r="L8" s="114"/>
      <c r="M8" s="114"/>
      <c r="N8" s="114"/>
      <c r="O8" s="114"/>
      <c r="P8" s="115"/>
    </row>
    <row r="9" spans="1:23" ht="30" customHeight="1" x14ac:dyDescent="0.5">
      <c r="A9" s="196"/>
      <c r="B9" s="32" t="s">
        <v>333</v>
      </c>
      <c r="C9" s="12"/>
      <c r="D9" s="68"/>
      <c r="E9" s="6" t="s">
        <v>189</v>
      </c>
      <c r="F9" s="97"/>
      <c r="G9" s="114"/>
      <c r="H9" s="114"/>
      <c r="I9" s="114"/>
      <c r="J9" s="114"/>
      <c r="K9" s="114"/>
      <c r="L9" s="114"/>
      <c r="M9" s="114"/>
      <c r="N9" s="114"/>
      <c r="O9" s="114"/>
      <c r="P9" s="115"/>
    </row>
    <row r="10" spans="1:23" ht="30" customHeight="1" x14ac:dyDescent="0.5">
      <c r="A10" s="196"/>
      <c r="B10" s="32" t="s">
        <v>334</v>
      </c>
      <c r="C10" s="12"/>
      <c r="D10" s="68"/>
      <c r="E10" s="6" t="s">
        <v>190</v>
      </c>
      <c r="F10" s="97"/>
      <c r="G10" s="114"/>
      <c r="H10" s="114"/>
      <c r="I10" s="114"/>
      <c r="J10" s="114"/>
      <c r="K10" s="114"/>
      <c r="L10" s="114"/>
      <c r="M10" s="114"/>
      <c r="N10" s="114"/>
      <c r="O10" s="114"/>
      <c r="P10" s="115"/>
    </row>
    <row r="11" spans="1:23" ht="30" customHeight="1" x14ac:dyDescent="0.5">
      <c r="A11" s="196"/>
      <c r="B11" s="32" t="s">
        <v>335</v>
      </c>
      <c r="C11" s="12"/>
      <c r="D11" s="68"/>
      <c r="E11" s="6" t="s">
        <v>191</v>
      </c>
      <c r="F11" s="97"/>
      <c r="G11" s="114"/>
      <c r="H11" s="114"/>
      <c r="I11" s="114"/>
      <c r="J11" s="114"/>
      <c r="K11" s="114"/>
      <c r="L11" s="114"/>
      <c r="M11" s="114"/>
      <c r="N11" s="114"/>
      <c r="O11" s="114"/>
      <c r="P11" s="115"/>
    </row>
    <row r="12" spans="1:23" ht="68.25" customHeight="1" x14ac:dyDescent="0.5">
      <c r="A12" s="196"/>
      <c r="B12" s="38">
        <v>15.2</v>
      </c>
      <c r="C12" s="6" t="s">
        <v>192</v>
      </c>
      <c r="D12" s="85"/>
      <c r="E12" s="36"/>
      <c r="F12" s="75"/>
      <c r="G12" s="83"/>
      <c r="H12" s="83"/>
      <c r="I12" s="83"/>
      <c r="J12" s="83"/>
      <c r="K12" s="83"/>
      <c r="L12" s="83"/>
      <c r="M12" s="83"/>
      <c r="N12" s="83"/>
      <c r="O12" s="83"/>
      <c r="P12" s="87"/>
      <c r="R12" s="62" t="str">
        <f>IF(OR(D12="Fully_Met",D12="Partially_Met"),"Yes", "No")</f>
        <v>No</v>
      </c>
      <c r="S12" s="62" t="str">
        <f t="shared" ref="S12:S68" si="0">IF(OR(G12="Yes",H12="Yes",I12="Yes",J12="Yes", K12="Yes", L12="Yes", M12="Yes", N12="Yes", O12="Yes"), "OK", "Not")</f>
        <v>Not</v>
      </c>
      <c r="T12" s="62" t="str">
        <f>IF(AND(R12="Yes", S12="OK"),"com","inc")</f>
        <v>inc</v>
      </c>
    </row>
    <row r="13" spans="1:23" ht="123" customHeight="1" x14ac:dyDescent="0.5">
      <c r="A13" s="196"/>
      <c r="B13" s="38">
        <v>15.3</v>
      </c>
      <c r="C13" s="6" t="s">
        <v>193</v>
      </c>
      <c r="D13" s="85"/>
      <c r="E13" s="36"/>
      <c r="F13" s="75"/>
      <c r="G13" s="83"/>
      <c r="H13" s="83"/>
      <c r="I13" s="83"/>
      <c r="J13" s="83"/>
      <c r="K13" s="83"/>
      <c r="L13" s="83"/>
      <c r="M13" s="83"/>
      <c r="N13" s="83"/>
      <c r="O13" s="83"/>
      <c r="P13" s="87"/>
      <c r="R13" s="62" t="str">
        <f>IF(OR(D13="Fully_Met",D13="Partially_Met"),"Yes", "No")</f>
        <v>No</v>
      </c>
      <c r="S13" s="62" t="str">
        <f t="shared" si="0"/>
        <v>Not</v>
      </c>
      <c r="T13" s="62" t="str">
        <f>IF(AND(R13="Yes", S13="OK"),"com","inc")</f>
        <v>inc</v>
      </c>
    </row>
    <row r="14" spans="1:23" ht="57.75" customHeight="1" x14ac:dyDescent="0.5">
      <c r="A14" s="196"/>
      <c r="B14" s="38">
        <v>15.4</v>
      </c>
      <c r="C14" s="6" t="s">
        <v>194</v>
      </c>
      <c r="D14" s="85"/>
      <c r="E14" s="36"/>
      <c r="F14" s="75"/>
      <c r="G14" s="83"/>
      <c r="H14" s="83"/>
      <c r="I14" s="83"/>
      <c r="J14" s="83"/>
      <c r="K14" s="83"/>
      <c r="L14" s="83"/>
      <c r="M14" s="83"/>
      <c r="N14" s="83"/>
      <c r="O14" s="83"/>
      <c r="P14" s="87"/>
      <c r="R14" s="62" t="str">
        <f>IF(OR(D14="Fully_Met",D14="Partially_Met"),"Yes", "No")</f>
        <v>No</v>
      </c>
      <c r="S14" s="62" t="str">
        <f t="shared" si="0"/>
        <v>Not</v>
      </c>
      <c r="T14" s="62" t="str">
        <f>IF(AND(R14="Yes", S14="OK"),"com","inc")</f>
        <v>inc</v>
      </c>
    </row>
    <row r="15" spans="1:23" ht="38.25" customHeight="1" x14ac:dyDescent="0.5">
      <c r="A15" s="196"/>
      <c r="B15" s="38">
        <v>15.5</v>
      </c>
      <c r="C15" s="6" t="s">
        <v>376</v>
      </c>
      <c r="D15" s="85"/>
      <c r="E15" s="36"/>
      <c r="F15" s="75"/>
      <c r="G15" s="83"/>
      <c r="H15" s="83"/>
      <c r="I15" s="83"/>
      <c r="J15" s="83"/>
      <c r="K15" s="83"/>
      <c r="L15" s="83"/>
      <c r="M15" s="83"/>
      <c r="N15" s="83"/>
      <c r="O15" s="83"/>
      <c r="P15" s="87"/>
      <c r="R15" s="62" t="str">
        <f>IF(OR(D15="Fully_Met",D15="Partially_Met"),"Yes", "No")</f>
        <v>No</v>
      </c>
      <c r="S15" s="62" t="str">
        <f t="shared" si="0"/>
        <v>Not</v>
      </c>
      <c r="T15" s="62" t="str">
        <f>IF(AND(R15="Yes", S15="OK"),"com","inc")</f>
        <v>inc</v>
      </c>
    </row>
    <row r="16" spans="1:23" ht="20.25" customHeight="1" x14ac:dyDescent="0.3">
      <c r="A16" s="196"/>
      <c r="B16" s="38"/>
      <c r="C16" s="212" t="s">
        <v>195</v>
      </c>
      <c r="D16" s="213"/>
      <c r="E16" s="45"/>
      <c r="F16" s="63"/>
      <c r="G16" s="83"/>
      <c r="H16" s="83"/>
      <c r="I16" s="83"/>
      <c r="J16" s="83"/>
      <c r="K16" s="83"/>
      <c r="L16" s="83"/>
      <c r="M16" s="83"/>
      <c r="N16" s="83"/>
      <c r="O16" s="83"/>
      <c r="P16" s="87"/>
    </row>
    <row r="17" spans="1:20" ht="43.2" x14ac:dyDescent="0.5">
      <c r="A17" s="196"/>
      <c r="B17" s="32" t="s">
        <v>303</v>
      </c>
      <c r="C17" s="12"/>
      <c r="D17" s="68"/>
      <c r="E17" s="6" t="s">
        <v>196</v>
      </c>
      <c r="F17" s="97"/>
      <c r="G17" s="114"/>
      <c r="H17" s="114"/>
      <c r="I17" s="114"/>
      <c r="J17" s="114"/>
      <c r="K17" s="114"/>
      <c r="L17" s="114"/>
      <c r="M17" s="114"/>
      <c r="N17" s="114"/>
      <c r="O17" s="114"/>
      <c r="P17" s="115"/>
    </row>
    <row r="18" spans="1:20" ht="43.2" x14ac:dyDescent="0.5">
      <c r="A18" s="196"/>
      <c r="B18" s="32" t="s">
        <v>302</v>
      </c>
      <c r="C18" s="12"/>
      <c r="D18" s="68"/>
      <c r="E18" s="6" t="s">
        <v>197</v>
      </c>
      <c r="F18" s="97"/>
      <c r="G18" s="114"/>
      <c r="H18" s="114"/>
      <c r="I18" s="114"/>
      <c r="J18" s="114"/>
      <c r="K18" s="114"/>
      <c r="L18" s="114"/>
      <c r="M18" s="114"/>
      <c r="N18" s="114"/>
      <c r="O18" s="114"/>
      <c r="P18" s="115"/>
    </row>
    <row r="19" spans="1:20" ht="57.6" x14ac:dyDescent="0.5">
      <c r="A19" s="196"/>
      <c r="B19" s="32" t="s">
        <v>304</v>
      </c>
      <c r="C19" s="12"/>
      <c r="D19" s="68"/>
      <c r="E19" s="6" t="s">
        <v>198</v>
      </c>
      <c r="F19" s="97"/>
      <c r="G19" s="114"/>
      <c r="H19" s="114"/>
      <c r="I19" s="114"/>
      <c r="J19" s="114"/>
      <c r="K19" s="114"/>
      <c r="L19" s="114"/>
      <c r="M19" s="114"/>
      <c r="N19" s="114"/>
      <c r="O19" s="114"/>
      <c r="P19" s="115"/>
    </row>
    <row r="20" spans="1:20" ht="72" x14ac:dyDescent="0.5">
      <c r="A20" s="196"/>
      <c r="B20" s="32" t="s">
        <v>305</v>
      </c>
      <c r="C20" s="12"/>
      <c r="D20" s="68"/>
      <c r="E20" s="6" t="s">
        <v>199</v>
      </c>
      <c r="F20" s="97"/>
      <c r="G20" s="114"/>
      <c r="H20" s="114"/>
      <c r="I20" s="114"/>
      <c r="J20" s="114"/>
      <c r="K20" s="114"/>
      <c r="L20" s="114"/>
      <c r="M20" s="114"/>
      <c r="N20" s="114"/>
      <c r="O20" s="114"/>
      <c r="P20" s="115"/>
    </row>
    <row r="21" spans="1:20" ht="43.2" x14ac:dyDescent="0.5">
      <c r="A21" s="196"/>
      <c r="B21" s="32" t="s">
        <v>306</v>
      </c>
      <c r="C21" s="12"/>
      <c r="D21" s="68"/>
      <c r="E21" s="6" t="s">
        <v>200</v>
      </c>
      <c r="F21" s="97"/>
      <c r="G21" s="114"/>
      <c r="H21" s="114"/>
      <c r="I21" s="114"/>
      <c r="J21" s="114"/>
      <c r="K21" s="114"/>
      <c r="L21" s="114"/>
      <c r="M21" s="114"/>
      <c r="N21" s="114"/>
      <c r="O21" s="114"/>
      <c r="P21" s="115"/>
    </row>
    <row r="22" spans="1:20" ht="102" customHeight="1" thickBot="1" x14ac:dyDescent="0.35">
      <c r="A22" s="197"/>
      <c r="B22" s="33">
        <v>15.6</v>
      </c>
      <c r="C22" s="19" t="s">
        <v>201</v>
      </c>
      <c r="D22" s="86"/>
      <c r="E22" s="13"/>
      <c r="F22" s="64"/>
      <c r="G22" s="84"/>
      <c r="H22" s="84"/>
      <c r="I22" s="84"/>
      <c r="J22" s="84"/>
      <c r="K22" s="84"/>
      <c r="L22" s="84"/>
      <c r="M22" s="84"/>
      <c r="N22" s="84"/>
      <c r="O22" s="84"/>
      <c r="P22" s="89"/>
      <c r="R22" s="62" t="str">
        <f>IF(OR(D22="Fully_Met",D22="Partially_Met"),"Yes", "No")</f>
        <v>No</v>
      </c>
      <c r="S22" s="62" t="str">
        <f t="shared" si="0"/>
        <v>Not</v>
      </c>
      <c r="T22" s="62" t="str">
        <f>IF(AND(R22="Yes", S22="OK"),"com","inc")</f>
        <v>inc</v>
      </c>
    </row>
    <row r="23" spans="1:20" ht="64.5" customHeight="1" x14ac:dyDescent="0.3">
      <c r="A23" s="207" t="s">
        <v>359</v>
      </c>
      <c r="B23" s="39">
        <v>16.100000000000001</v>
      </c>
      <c r="C23" s="8" t="s">
        <v>202</v>
      </c>
      <c r="D23" s="85"/>
      <c r="E23" s="36"/>
      <c r="F23" s="76"/>
      <c r="G23" s="83"/>
      <c r="H23" s="83"/>
      <c r="I23" s="83"/>
      <c r="J23" s="83"/>
      <c r="K23" s="83"/>
      <c r="L23" s="83"/>
      <c r="M23" s="83"/>
      <c r="N23" s="83"/>
      <c r="O23" s="83"/>
      <c r="P23" s="87"/>
      <c r="R23" s="62" t="str">
        <f>IF(OR(D23="Fully_Met",D23="Partially_Met"),"Yes", "No")</f>
        <v>No</v>
      </c>
      <c r="S23" s="62" t="str">
        <f t="shared" si="0"/>
        <v>Not</v>
      </c>
      <c r="T23" s="62" t="str">
        <f>IF(AND(R23="Yes", S23="OK"),"com","inc")</f>
        <v>inc</v>
      </c>
    </row>
    <row r="24" spans="1:20" ht="38.25" customHeight="1" x14ac:dyDescent="0.3">
      <c r="A24" s="208"/>
      <c r="B24" s="38">
        <v>16.2</v>
      </c>
      <c r="C24" s="6" t="s">
        <v>203</v>
      </c>
      <c r="D24" s="85"/>
      <c r="E24" s="12"/>
      <c r="F24" s="68"/>
      <c r="G24" s="83"/>
      <c r="H24" s="83"/>
      <c r="I24" s="83"/>
      <c r="J24" s="83"/>
      <c r="K24" s="83"/>
      <c r="L24" s="83"/>
      <c r="M24" s="83"/>
      <c r="N24" s="83"/>
      <c r="O24" s="83"/>
      <c r="P24" s="87"/>
      <c r="R24" s="62" t="str">
        <f>IF(OR(D24="Fully_Met",D24="Partially_Met"),"Yes", "No")</f>
        <v>No</v>
      </c>
      <c r="S24" s="62" t="str">
        <f t="shared" si="0"/>
        <v>Not</v>
      </c>
      <c r="T24" s="62" t="str">
        <f>IF(AND(R24="Yes", S24="OK"),"com","inc")</f>
        <v>inc</v>
      </c>
    </row>
    <row r="25" spans="1:20" ht="84.75" customHeight="1" x14ac:dyDescent="0.5">
      <c r="A25" s="208"/>
      <c r="B25" s="32" t="s">
        <v>322</v>
      </c>
      <c r="C25" s="12"/>
      <c r="D25" s="68"/>
      <c r="E25" s="6" t="s">
        <v>204</v>
      </c>
      <c r="F25" s="97"/>
      <c r="G25" s="114"/>
      <c r="H25" s="114"/>
      <c r="I25" s="114"/>
      <c r="J25" s="114"/>
      <c r="K25" s="114"/>
      <c r="L25" s="114"/>
      <c r="M25" s="114"/>
      <c r="N25" s="114"/>
      <c r="O25" s="114"/>
      <c r="P25" s="115"/>
    </row>
    <row r="26" spans="1:20" ht="84.75" customHeight="1" x14ac:dyDescent="0.5">
      <c r="A26" s="208"/>
      <c r="B26" s="32" t="s">
        <v>323</v>
      </c>
      <c r="C26" s="12"/>
      <c r="D26" s="68"/>
      <c r="E26" s="6" t="s">
        <v>205</v>
      </c>
      <c r="F26" s="97"/>
      <c r="G26" s="114"/>
      <c r="H26" s="114"/>
      <c r="I26" s="114"/>
      <c r="J26" s="114"/>
      <c r="K26" s="114"/>
      <c r="L26" s="114"/>
      <c r="M26" s="114"/>
      <c r="N26" s="114"/>
      <c r="O26" s="114"/>
      <c r="P26" s="115"/>
    </row>
    <row r="27" spans="1:20" ht="84.75" customHeight="1" x14ac:dyDescent="0.5">
      <c r="A27" s="208"/>
      <c r="B27" s="32" t="s">
        <v>324</v>
      </c>
      <c r="C27" s="12"/>
      <c r="D27" s="68"/>
      <c r="E27" s="6" t="s">
        <v>206</v>
      </c>
      <c r="F27" s="97"/>
      <c r="G27" s="114"/>
      <c r="H27" s="114"/>
      <c r="I27" s="114"/>
      <c r="J27" s="114"/>
      <c r="K27" s="114"/>
      <c r="L27" s="114"/>
      <c r="M27" s="114"/>
      <c r="N27" s="114"/>
      <c r="O27" s="114"/>
      <c r="P27" s="115"/>
    </row>
    <row r="28" spans="1:20" ht="97.5" customHeight="1" x14ac:dyDescent="0.5">
      <c r="A28" s="208"/>
      <c r="B28" s="32" t="s">
        <v>325</v>
      </c>
      <c r="C28" s="12"/>
      <c r="D28" s="68"/>
      <c r="E28" s="6" t="s">
        <v>207</v>
      </c>
      <c r="F28" s="97"/>
      <c r="G28" s="114"/>
      <c r="H28" s="114"/>
      <c r="I28" s="114"/>
      <c r="J28" s="114"/>
      <c r="K28" s="114"/>
      <c r="L28" s="114"/>
      <c r="M28" s="114"/>
      <c r="N28" s="114"/>
      <c r="O28" s="114"/>
      <c r="P28" s="115"/>
    </row>
    <row r="29" spans="1:20" ht="84.75" customHeight="1" x14ac:dyDescent="0.5">
      <c r="A29" s="208"/>
      <c r="B29" s="32" t="s">
        <v>326</v>
      </c>
      <c r="C29" s="12"/>
      <c r="D29" s="68"/>
      <c r="E29" s="6" t="s">
        <v>208</v>
      </c>
      <c r="F29" s="97"/>
      <c r="G29" s="114"/>
      <c r="H29" s="114"/>
      <c r="I29" s="114"/>
      <c r="J29" s="114"/>
      <c r="K29" s="114"/>
      <c r="L29" s="114"/>
      <c r="M29" s="114"/>
      <c r="N29" s="114"/>
      <c r="O29" s="114"/>
      <c r="P29" s="115"/>
    </row>
    <row r="30" spans="1:20" ht="72.75" customHeight="1" thickBot="1" x14ac:dyDescent="0.35">
      <c r="A30" s="209"/>
      <c r="B30" s="40">
        <v>16.3</v>
      </c>
      <c r="C30" s="19" t="s">
        <v>209</v>
      </c>
      <c r="D30" s="86"/>
      <c r="E30" s="13"/>
      <c r="F30" s="64"/>
      <c r="G30" s="84"/>
      <c r="H30" s="84"/>
      <c r="I30" s="84"/>
      <c r="J30" s="84"/>
      <c r="K30" s="84"/>
      <c r="L30" s="84"/>
      <c r="M30" s="84"/>
      <c r="N30" s="84"/>
      <c r="O30" s="84"/>
      <c r="P30" s="89"/>
      <c r="R30" s="62" t="str">
        <f>IF(OR(D30="Fully_Met",D30="Partially_Met"),"Yes", "No")</f>
        <v>No</v>
      </c>
      <c r="S30" s="62" t="str">
        <f t="shared" si="0"/>
        <v>Not</v>
      </c>
    </row>
    <row r="31" spans="1:20" ht="99.75" customHeight="1" x14ac:dyDescent="0.3">
      <c r="A31" s="195" t="s">
        <v>360</v>
      </c>
      <c r="B31" s="39">
        <v>17.100000000000001</v>
      </c>
      <c r="C31" s="8" t="s">
        <v>210</v>
      </c>
      <c r="D31" s="85"/>
      <c r="E31" s="36"/>
      <c r="F31" s="76"/>
      <c r="G31" s="83"/>
      <c r="H31" s="83"/>
      <c r="I31" s="83"/>
      <c r="J31" s="83"/>
      <c r="K31" s="83"/>
      <c r="L31" s="83"/>
      <c r="M31" s="83"/>
      <c r="N31" s="83"/>
      <c r="O31" s="83"/>
      <c r="P31" s="87"/>
      <c r="R31" s="62" t="str">
        <f>IF(OR(D31="Fully_Met",D31="Partially_Met"),"Yes", "No")</f>
        <v>No</v>
      </c>
      <c r="S31" s="62" t="str">
        <f t="shared" si="0"/>
        <v>Not</v>
      </c>
      <c r="T31" s="62" t="str">
        <f>IF(AND(R31="Yes", S31="OK"),"com","inc")</f>
        <v>inc</v>
      </c>
    </row>
    <row r="32" spans="1:20" ht="69.75" customHeight="1" x14ac:dyDescent="0.3">
      <c r="A32" s="196"/>
      <c r="B32" s="38">
        <v>17.2</v>
      </c>
      <c r="C32" s="6" t="s">
        <v>211</v>
      </c>
      <c r="D32" s="85"/>
      <c r="E32" s="12"/>
      <c r="F32" s="63"/>
      <c r="G32" s="83"/>
      <c r="H32" s="83"/>
      <c r="I32" s="83"/>
      <c r="J32" s="83"/>
      <c r="K32" s="83"/>
      <c r="L32" s="83"/>
      <c r="M32" s="83"/>
      <c r="N32" s="83"/>
      <c r="O32" s="83"/>
      <c r="P32" s="87"/>
      <c r="R32" s="62" t="str">
        <f>IF(OR(D32="Fully_Met",D32="Partially_Met"),"Yes", "No")</f>
        <v>No</v>
      </c>
      <c r="S32" s="62" t="str">
        <f t="shared" si="0"/>
        <v>Not</v>
      </c>
      <c r="T32" s="62" t="str">
        <f>IF(AND(R32="Yes", S32="OK"),"com","inc")</f>
        <v>inc</v>
      </c>
    </row>
    <row r="33" spans="1:20" ht="83.25" customHeight="1" x14ac:dyDescent="0.5">
      <c r="A33" s="196"/>
      <c r="B33" s="32" t="s">
        <v>327</v>
      </c>
      <c r="C33" s="12"/>
      <c r="D33" s="68"/>
      <c r="E33" s="6" t="s">
        <v>212</v>
      </c>
      <c r="F33" s="97"/>
      <c r="G33" s="114"/>
      <c r="H33" s="114"/>
      <c r="I33" s="114"/>
      <c r="J33" s="114"/>
      <c r="K33" s="114"/>
      <c r="L33" s="114"/>
      <c r="M33" s="114"/>
      <c r="N33" s="114"/>
      <c r="O33" s="114"/>
      <c r="P33" s="115"/>
    </row>
    <row r="34" spans="1:20" ht="159.75" customHeight="1" x14ac:dyDescent="0.5">
      <c r="A34" s="196"/>
      <c r="B34" s="32" t="s">
        <v>328</v>
      </c>
      <c r="C34" s="12"/>
      <c r="D34" s="68"/>
      <c r="E34" s="6" t="s">
        <v>213</v>
      </c>
      <c r="F34" s="97"/>
      <c r="G34" s="114"/>
      <c r="H34" s="114"/>
      <c r="I34" s="114"/>
      <c r="J34" s="114"/>
      <c r="K34" s="114"/>
      <c r="L34" s="114"/>
      <c r="M34" s="114"/>
      <c r="N34" s="114"/>
      <c r="O34" s="114"/>
      <c r="P34" s="115"/>
    </row>
    <row r="35" spans="1:20" ht="57.6" x14ac:dyDescent="0.5">
      <c r="A35" s="196"/>
      <c r="B35" s="32" t="s">
        <v>329</v>
      </c>
      <c r="C35" s="12"/>
      <c r="D35" s="68"/>
      <c r="E35" s="6" t="s">
        <v>214</v>
      </c>
      <c r="F35" s="97"/>
      <c r="G35" s="114"/>
      <c r="H35" s="114"/>
      <c r="I35" s="114"/>
      <c r="J35" s="114"/>
      <c r="K35" s="114"/>
      <c r="L35" s="114"/>
      <c r="M35" s="114"/>
      <c r="N35" s="114"/>
      <c r="O35" s="114"/>
      <c r="P35" s="115"/>
    </row>
    <row r="36" spans="1:20" ht="85.5" customHeight="1" x14ac:dyDescent="0.3">
      <c r="A36" s="196"/>
      <c r="B36" s="38">
        <v>17.3</v>
      </c>
      <c r="C36" s="6" t="s">
        <v>215</v>
      </c>
      <c r="D36" s="85"/>
      <c r="E36" s="12"/>
      <c r="F36" s="63"/>
      <c r="G36" s="83"/>
      <c r="H36" s="83"/>
      <c r="I36" s="83"/>
      <c r="J36" s="83"/>
      <c r="K36" s="83"/>
      <c r="L36" s="83"/>
      <c r="M36" s="83"/>
      <c r="N36" s="83"/>
      <c r="O36" s="83"/>
      <c r="P36" s="87"/>
      <c r="R36" s="62" t="str">
        <f t="shared" ref="R36:R46" si="1">IF(OR(D36="Fully_Met",D36="Partially_Met"),"Yes", "No")</f>
        <v>No</v>
      </c>
      <c r="S36" s="62" t="str">
        <f t="shared" si="0"/>
        <v>Not</v>
      </c>
      <c r="T36" s="62" t="str">
        <f t="shared" ref="T36:T46" si="2">IF(AND(R36="Yes", S36="OK"),"com","inc")</f>
        <v>inc</v>
      </c>
    </row>
    <row r="37" spans="1:20" ht="57" customHeight="1" x14ac:dyDescent="0.3">
      <c r="A37" s="196"/>
      <c r="B37" s="38">
        <v>17.399999999999999</v>
      </c>
      <c r="C37" s="6" t="s">
        <v>216</v>
      </c>
      <c r="D37" s="85"/>
      <c r="E37" s="12"/>
      <c r="F37" s="63"/>
      <c r="G37" s="83"/>
      <c r="H37" s="83"/>
      <c r="I37" s="83"/>
      <c r="J37" s="83"/>
      <c r="K37" s="83"/>
      <c r="L37" s="83"/>
      <c r="M37" s="83"/>
      <c r="N37" s="83"/>
      <c r="O37" s="83"/>
      <c r="P37" s="87"/>
      <c r="R37" s="62" t="str">
        <f t="shared" si="1"/>
        <v>No</v>
      </c>
      <c r="S37" s="62" t="str">
        <f t="shared" si="0"/>
        <v>Not</v>
      </c>
      <c r="T37" s="62" t="str">
        <f t="shared" si="2"/>
        <v>inc</v>
      </c>
    </row>
    <row r="38" spans="1:20" ht="84.75" customHeight="1" x14ac:dyDescent="0.3">
      <c r="A38" s="196"/>
      <c r="B38" s="38">
        <v>17.5</v>
      </c>
      <c r="C38" s="6" t="s">
        <v>217</v>
      </c>
      <c r="D38" s="85"/>
      <c r="E38" s="12"/>
      <c r="F38" s="63"/>
      <c r="G38" s="83"/>
      <c r="H38" s="83"/>
      <c r="I38" s="83"/>
      <c r="J38" s="83"/>
      <c r="K38" s="83"/>
      <c r="L38" s="83"/>
      <c r="M38" s="83"/>
      <c r="N38" s="83"/>
      <c r="O38" s="83"/>
      <c r="P38" s="87"/>
      <c r="R38" s="62" t="str">
        <f t="shared" si="1"/>
        <v>No</v>
      </c>
      <c r="S38" s="62" t="str">
        <f t="shared" si="0"/>
        <v>Not</v>
      </c>
      <c r="T38" s="62" t="str">
        <f t="shared" si="2"/>
        <v>inc</v>
      </c>
    </row>
    <row r="39" spans="1:20" ht="83.25" customHeight="1" x14ac:dyDescent="0.3">
      <c r="A39" s="196"/>
      <c r="B39" s="38">
        <v>17.7</v>
      </c>
      <c r="C39" s="6" t="s">
        <v>218</v>
      </c>
      <c r="D39" s="85"/>
      <c r="E39" s="12"/>
      <c r="F39" s="63"/>
      <c r="G39" s="83"/>
      <c r="H39" s="83"/>
      <c r="I39" s="83"/>
      <c r="J39" s="83"/>
      <c r="K39" s="83"/>
      <c r="L39" s="83"/>
      <c r="M39" s="83"/>
      <c r="N39" s="83"/>
      <c r="O39" s="83"/>
      <c r="P39" s="87"/>
      <c r="R39" s="62" t="str">
        <f t="shared" si="1"/>
        <v>No</v>
      </c>
      <c r="S39" s="62" t="str">
        <f t="shared" si="0"/>
        <v>Not</v>
      </c>
      <c r="T39" s="62" t="str">
        <f t="shared" si="2"/>
        <v>inc</v>
      </c>
    </row>
    <row r="40" spans="1:20" ht="54.75" customHeight="1" x14ac:dyDescent="0.3">
      <c r="A40" s="196"/>
      <c r="B40" s="38">
        <v>17.8</v>
      </c>
      <c r="C40" s="6" t="s">
        <v>219</v>
      </c>
      <c r="D40" s="85"/>
      <c r="E40" s="12"/>
      <c r="F40" s="63"/>
      <c r="G40" s="83"/>
      <c r="H40" s="83"/>
      <c r="I40" s="83"/>
      <c r="J40" s="83"/>
      <c r="K40" s="83"/>
      <c r="L40" s="83"/>
      <c r="M40" s="83"/>
      <c r="N40" s="83"/>
      <c r="O40" s="83"/>
      <c r="P40" s="87"/>
      <c r="R40" s="62" t="str">
        <f t="shared" si="1"/>
        <v>No</v>
      </c>
      <c r="S40" s="62" t="str">
        <f t="shared" si="0"/>
        <v>Not</v>
      </c>
      <c r="T40" s="62" t="str">
        <f t="shared" si="2"/>
        <v>inc</v>
      </c>
    </row>
    <row r="41" spans="1:20" ht="69" customHeight="1" thickBot="1" x14ac:dyDescent="0.35">
      <c r="A41" s="197"/>
      <c r="B41" s="40">
        <v>17.899999999999999</v>
      </c>
      <c r="C41" s="19" t="s">
        <v>220</v>
      </c>
      <c r="D41" s="86"/>
      <c r="E41" s="13"/>
      <c r="F41" s="64"/>
      <c r="G41" s="84"/>
      <c r="H41" s="84"/>
      <c r="I41" s="84"/>
      <c r="J41" s="84"/>
      <c r="K41" s="84"/>
      <c r="L41" s="84"/>
      <c r="M41" s="84"/>
      <c r="N41" s="84"/>
      <c r="O41" s="84"/>
      <c r="P41" s="89"/>
      <c r="R41" s="62" t="str">
        <f t="shared" si="1"/>
        <v>No</v>
      </c>
      <c r="S41" s="62" t="str">
        <f t="shared" si="0"/>
        <v>Not</v>
      </c>
      <c r="T41" s="62" t="str">
        <f t="shared" si="2"/>
        <v>inc</v>
      </c>
    </row>
    <row r="42" spans="1:20" ht="66.75" customHeight="1" x14ac:dyDescent="0.3">
      <c r="A42" s="207" t="s">
        <v>361</v>
      </c>
      <c r="B42" s="48">
        <v>18.100000000000001</v>
      </c>
      <c r="C42" s="8" t="s">
        <v>221</v>
      </c>
      <c r="D42" s="85"/>
      <c r="E42" s="36"/>
      <c r="F42" s="76"/>
      <c r="G42" s="83"/>
      <c r="H42" s="83"/>
      <c r="I42" s="83"/>
      <c r="J42" s="83"/>
      <c r="K42" s="83"/>
      <c r="L42" s="83"/>
      <c r="M42" s="83"/>
      <c r="N42" s="83"/>
      <c r="O42" s="83"/>
      <c r="P42" s="87"/>
      <c r="R42" s="62" t="str">
        <f t="shared" si="1"/>
        <v>No</v>
      </c>
      <c r="S42" s="62" t="str">
        <f t="shared" si="0"/>
        <v>Not</v>
      </c>
      <c r="T42" s="62" t="str">
        <f t="shared" si="2"/>
        <v>inc</v>
      </c>
    </row>
    <row r="43" spans="1:20" ht="53.25" customHeight="1" x14ac:dyDescent="0.3">
      <c r="A43" s="208"/>
      <c r="B43" s="49">
        <v>18.2</v>
      </c>
      <c r="C43" s="6" t="s">
        <v>222</v>
      </c>
      <c r="D43" s="85"/>
      <c r="E43" s="12"/>
      <c r="F43" s="63"/>
      <c r="G43" s="83"/>
      <c r="H43" s="83"/>
      <c r="I43" s="83"/>
      <c r="J43" s="83"/>
      <c r="K43" s="83"/>
      <c r="L43" s="83"/>
      <c r="M43" s="83"/>
      <c r="N43" s="83"/>
      <c r="O43" s="83"/>
      <c r="P43" s="87"/>
      <c r="R43" s="62" t="str">
        <f t="shared" si="1"/>
        <v>No</v>
      </c>
      <c r="S43" s="62" t="str">
        <f t="shared" si="0"/>
        <v>Not</v>
      </c>
      <c r="T43" s="62" t="str">
        <f t="shared" si="2"/>
        <v>inc</v>
      </c>
    </row>
    <row r="44" spans="1:20" ht="68.25" customHeight="1" x14ac:dyDescent="0.3">
      <c r="A44" s="208"/>
      <c r="B44" s="49">
        <v>18.3</v>
      </c>
      <c r="C44" s="6" t="s">
        <v>223</v>
      </c>
      <c r="D44" s="85"/>
      <c r="E44" s="12"/>
      <c r="F44" s="63"/>
      <c r="G44" s="83"/>
      <c r="H44" s="83"/>
      <c r="I44" s="83"/>
      <c r="J44" s="83"/>
      <c r="K44" s="83"/>
      <c r="L44" s="83"/>
      <c r="M44" s="83"/>
      <c r="N44" s="83"/>
      <c r="O44" s="83"/>
      <c r="P44" s="87"/>
      <c r="R44" s="62" t="str">
        <f t="shared" si="1"/>
        <v>No</v>
      </c>
      <c r="S44" s="62" t="str">
        <f t="shared" si="0"/>
        <v>Not</v>
      </c>
      <c r="T44" s="62" t="str">
        <f t="shared" si="2"/>
        <v>inc</v>
      </c>
    </row>
    <row r="45" spans="1:20" ht="82.5" customHeight="1" x14ac:dyDescent="0.3">
      <c r="A45" s="208"/>
      <c r="B45" s="49">
        <v>18.399999999999999</v>
      </c>
      <c r="C45" s="6" t="s">
        <v>224</v>
      </c>
      <c r="D45" s="85"/>
      <c r="E45" s="12"/>
      <c r="F45" s="63"/>
      <c r="G45" s="83"/>
      <c r="H45" s="83"/>
      <c r="I45" s="83"/>
      <c r="J45" s="83"/>
      <c r="K45" s="83"/>
      <c r="L45" s="83"/>
      <c r="M45" s="83"/>
      <c r="N45" s="83"/>
      <c r="O45" s="83"/>
      <c r="P45" s="87"/>
      <c r="R45" s="62" t="str">
        <f t="shared" si="1"/>
        <v>No</v>
      </c>
      <c r="S45" s="62" t="str">
        <f t="shared" si="0"/>
        <v>Not</v>
      </c>
      <c r="T45" s="62" t="str">
        <f t="shared" si="2"/>
        <v>inc</v>
      </c>
    </row>
    <row r="46" spans="1:20" ht="25.5" customHeight="1" x14ac:dyDescent="0.3">
      <c r="A46" s="208"/>
      <c r="B46" s="49">
        <v>18.5</v>
      </c>
      <c r="C46" s="6" t="s">
        <v>225</v>
      </c>
      <c r="D46" s="85"/>
      <c r="E46" s="12"/>
      <c r="F46" s="63"/>
      <c r="G46" s="83"/>
      <c r="H46" s="83"/>
      <c r="I46" s="83"/>
      <c r="J46" s="83"/>
      <c r="K46" s="83"/>
      <c r="L46" s="83"/>
      <c r="M46" s="83"/>
      <c r="N46" s="83"/>
      <c r="O46" s="83"/>
      <c r="P46" s="87"/>
      <c r="R46" s="62" t="str">
        <f t="shared" si="1"/>
        <v>No</v>
      </c>
      <c r="S46" s="62" t="str">
        <f t="shared" si="0"/>
        <v>Not</v>
      </c>
      <c r="T46" s="62" t="str">
        <f t="shared" si="2"/>
        <v>inc</v>
      </c>
    </row>
    <row r="47" spans="1:20" ht="36.75" customHeight="1" x14ac:dyDescent="0.5">
      <c r="A47" s="208"/>
      <c r="B47" s="50" t="s">
        <v>308</v>
      </c>
      <c r="C47" s="12"/>
      <c r="D47" s="68"/>
      <c r="E47" s="6" t="s">
        <v>226</v>
      </c>
      <c r="F47" s="97"/>
      <c r="G47" s="114"/>
      <c r="H47" s="114"/>
      <c r="I47" s="114"/>
      <c r="J47" s="114"/>
      <c r="K47" s="114"/>
      <c r="L47" s="114"/>
      <c r="M47" s="114"/>
      <c r="N47" s="114"/>
      <c r="O47" s="114"/>
      <c r="P47" s="115"/>
    </row>
    <row r="48" spans="1:20" ht="38.25" customHeight="1" x14ac:dyDescent="0.5">
      <c r="A48" s="208"/>
      <c r="B48" s="50" t="s">
        <v>309</v>
      </c>
      <c r="C48" s="12"/>
      <c r="D48" s="68"/>
      <c r="E48" s="6" t="s">
        <v>227</v>
      </c>
      <c r="F48" s="97"/>
      <c r="G48" s="114"/>
      <c r="H48" s="114"/>
      <c r="I48" s="114"/>
      <c r="J48" s="114"/>
      <c r="K48" s="114"/>
      <c r="L48" s="114"/>
      <c r="M48" s="114"/>
      <c r="N48" s="114"/>
      <c r="O48" s="114"/>
      <c r="P48" s="115"/>
    </row>
    <row r="49" spans="1:20" ht="55.5" customHeight="1" x14ac:dyDescent="0.5">
      <c r="A49" s="208"/>
      <c r="B49" s="50" t="s">
        <v>310</v>
      </c>
      <c r="C49" s="12"/>
      <c r="D49" s="68"/>
      <c r="E49" s="6" t="s">
        <v>228</v>
      </c>
      <c r="F49" s="97"/>
      <c r="G49" s="114"/>
      <c r="H49" s="114"/>
      <c r="I49" s="114"/>
      <c r="J49" s="114"/>
      <c r="K49" s="114"/>
      <c r="L49" s="114"/>
      <c r="M49" s="114"/>
      <c r="N49" s="114"/>
      <c r="O49" s="114"/>
      <c r="P49" s="115"/>
    </row>
    <row r="50" spans="1:20" ht="82.5" customHeight="1" x14ac:dyDescent="0.5">
      <c r="A50" s="208"/>
      <c r="B50" s="50" t="s">
        <v>311</v>
      </c>
      <c r="C50" s="12"/>
      <c r="D50" s="68"/>
      <c r="E50" s="6" t="s">
        <v>229</v>
      </c>
      <c r="F50" s="97"/>
      <c r="G50" s="114"/>
      <c r="H50" s="114"/>
      <c r="I50" s="114"/>
      <c r="J50" s="114"/>
      <c r="K50" s="114"/>
      <c r="L50" s="114"/>
      <c r="M50" s="114"/>
      <c r="N50" s="114"/>
      <c r="O50" s="114"/>
      <c r="P50" s="115"/>
    </row>
    <row r="51" spans="1:20" ht="75" customHeight="1" x14ac:dyDescent="0.5">
      <c r="A51" s="208"/>
      <c r="B51" s="50" t="s">
        <v>312</v>
      </c>
      <c r="C51" s="12"/>
      <c r="D51" s="68"/>
      <c r="E51" s="6" t="s">
        <v>230</v>
      </c>
      <c r="F51" s="97"/>
      <c r="G51" s="114"/>
      <c r="H51" s="114"/>
      <c r="I51" s="114"/>
      <c r="J51" s="114"/>
      <c r="K51" s="114"/>
      <c r="L51" s="114"/>
      <c r="M51" s="114"/>
      <c r="N51" s="114"/>
      <c r="O51" s="114"/>
      <c r="P51" s="115"/>
    </row>
    <row r="52" spans="1:20" ht="68.25" customHeight="1" x14ac:dyDescent="0.5">
      <c r="A52" s="208"/>
      <c r="B52" s="50" t="s">
        <v>313</v>
      </c>
      <c r="C52" s="12"/>
      <c r="D52" s="68"/>
      <c r="E52" s="6" t="s">
        <v>231</v>
      </c>
      <c r="F52" s="97"/>
      <c r="G52" s="114"/>
      <c r="H52" s="114"/>
      <c r="I52" s="114"/>
      <c r="J52" s="114"/>
      <c r="K52" s="114"/>
      <c r="L52" s="114"/>
      <c r="M52" s="114"/>
      <c r="N52" s="114"/>
      <c r="O52" s="114"/>
      <c r="P52" s="115"/>
    </row>
    <row r="53" spans="1:20" ht="86.25" customHeight="1" x14ac:dyDescent="0.3">
      <c r="A53" s="208"/>
      <c r="B53" s="49">
        <v>18.600000000000001</v>
      </c>
      <c r="C53" s="6" t="s">
        <v>232</v>
      </c>
      <c r="D53" s="85"/>
      <c r="E53" s="12"/>
      <c r="F53" s="63"/>
      <c r="G53" s="83"/>
      <c r="H53" s="83"/>
      <c r="I53" s="83"/>
      <c r="J53" s="83"/>
      <c r="K53" s="83"/>
      <c r="L53" s="83"/>
      <c r="M53" s="83"/>
      <c r="N53" s="83"/>
      <c r="O53" s="83"/>
      <c r="P53" s="87"/>
      <c r="R53" s="62" t="str">
        <f t="shared" ref="R53:R59" si="3">IF(OR(D53="Fully_Met",D53="Partially_Met"),"Yes", "No")</f>
        <v>No</v>
      </c>
      <c r="S53" s="62" t="str">
        <f t="shared" si="0"/>
        <v>Not</v>
      </c>
      <c r="T53" s="62" t="str">
        <f t="shared" ref="T53:T59" si="4">IF(AND(R53="Yes", S53="OK"),"com","inc")</f>
        <v>inc</v>
      </c>
    </row>
    <row r="54" spans="1:20" ht="176.25" customHeight="1" x14ac:dyDescent="0.3">
      <c r="A54" s="208"/>
      <c r="B54" s="49">
        <v>18.7</v>
      </c>
      <c r="C54" s="6" t="s">
        <v>233</v>
      </c>
      <c r="D54" s="85"/>
      <c r="E54" s="12"/>
      <c r="F54" s="63"/>
      <c r="G54" s="83"/>
      <c r="H54" s="83"/>
      <c r="I54" s="83"/>
      <c r="J54" s="83"/>
      <c r="K54" s="83"/>
      <c r="L54" s="83"/>
      <c r="M54" s="83"/>
      <c r="N54" s="83"/>
      <c r="O54" s="83"/>
      <c r="P54" s="87"/>
      <c r="R54" s="62" t="str">
        <f t="shared" si="3"/>
        <v>No</v>
      </c>
      <c r="S54" s="62" t="str">
        <f t="shared" si="0"/>
        <v>Not</v>
      </c>
      <c r="T54" s="62" t="str">
        <f t="shared" si="4"/>
        <v>inc</v>
      </c>
    </row>
    <row r="55" spans="1:20" ht="104.25" customHeight="1" x14ac:dyDescent="0.3">
      <c r="A55" s="208"/>
      <c r="B55" s="49">
        <v>18.8</v>
      </c>
      <c r="C55" s="6" t="s">
        <v>234</v>
      </c>
      <c r="D55" s="85"/>
      <c r="E55" s="12"/>
      <c r="F55" s="63"/>
      <c r="G55" s="83"/>
      <c r="H55" s="83"/>
      <c r="I55" s="83"/>
      <c r="J55" s="83"/>
      <c r="K55" s="83"/>
      <c r="L55" s="83"/>
      <c r="M55" s="83"/>
      <c r="N55" s="83"/>
      <c r="O55" s="83"/>
      <c r="P55" s="87"/>
      <c r="R55" s="62" t="str">
        <f t="shared" si="3"/>
        <v>No</v>
      </c>
      <c r="S55" s="62" t="str">
        <f t="shared" si="0"/>
        <v>Not</v>
      </c>
      <c r="T55" s="62" t="str">
        <f t="shared" si="4"/>
        <v>inc</v>
      </c>
    </row>
    <row r="56" spans="1:20" ht="73.5" customHeight="1" x14ac:dyDescent="0.3">
      <c r="A56" s="208"/>
      <c r="B56" s="49">
        <v>18.899999999999999</v>
      </c>
      <c r="C56" s="6" t="s">
        <v>235</v>
      </c>
      <c r="D56" s="85"/>
      <c r="E56" s="12"/>
      <c r="F56" s="63"/>
      <c r="G56" s="83"/>
      <c r="H56" s="83"/>
      <c r="I56" s="83"/>
      <c r="J56" s="83"/>
      <c r="K56" s="83"/>
      <c r="L56" s="83"/>
      <c r="M56" s="83"/>
      <c r="N56" s="83"/>
      <c r="O56" s="83"/>
      <c r="P56" s="87"/>
      <c r="R56" s="62" t="str">
        <f t="shared" si="3"/>
        <v>No</v>
      </c>
      <c r="S56" s="62" t="str">
        <f t="shared" si="0"/>
        <v>Not</v>
      </c>
      <c r="T56" s="62" t="str">
        <f t="shared" si="4"/>
        <v>inc</v>
      </c>
    </row>
    <row r="57" spans="1:20" ht="84.75" customHeight="1" x14ac:dyDescent="0.3">
      <c r="A57" s="208"/>
      <c r="B57" s="49">
        <v>18.11</v>
      </c>
      <c r="C57" s="6" t="s">
        <v>236</v>
      </c>
      <c r="D57" s="85"/>
      <c r="E57" s="12"/>
      <c r="F57" s="63"/>
      <c r="G57" s="83"/>
      <c r="H57" s="83"/>
      <c r="I57" s="83"/>
      <c r="J57" s="83"/>
      <c r="K57" s="83"/>
      <c r="L57" s="83"/>
      <c r="M57" s="83"/>
      <c r="N57" s="83"/>
      <c r="O57" s="83"/>
      <c r="P57" s="87"/>
      <c r="R57" s="62" t="str">
        <f t="shared" si="3"/>
        <v>No</v>
      </c>
      <c r="S57" s="62" t="str">
        <f t="shared" si="0"/>
        <v>Not</v>
      </c>
      <c r="T57" s="62" t="str">
        <f t="shared" si="4"/>
        <v>inc</v>
      </c>
    </row>
    <row r="58" spans="1:20" ht="75.75" customHeight="1" x14ac:dyDescent="0.3">
      <c r="A58" s="208"/>
      <c r="B58" s="49">
        <v>18.12</v>
      </c>
      <c r="C58" s="6" t="s">
        <v>237</v>
      </c>
      <c r="D58" s="85"/>
      <c r="E58" s="12"/>
      <c r="F58" s="63"/>
      <c r="G58" s="83"/>
      <c r="H58" s="83"/>
      <c r="I58" s="83"/>
      <c r="J58" s="83"/>
      <c r="K58" s="83"/>
      <c r="L58" s="83"/>
      <c r="M58" s="83"/>
      <c r="N58" s="83"/>
      <c r="O58" s="83"/>
      <c r="P58" s="87"/>
      <c r="R58" s="62" t="str">
        <f t="shared" si="3"/>
        <v>No</v>
      </c>
      <c r="S58" s="62" t="str">
        <f t="shared" si="0"/>
        <v>Not</v>
      </c>
      <c r="T58" s="62" t="str">
        <f t="shared" si="4"/>
        <v>inc</v>
      </c>
    </row>
    <row r="59" spans="1:20" ht="60" customHeight="1" x14ac:dyDescent="0.3">
      <c r="A59" s="208"/>
      <c r="B59" s="49">
        <v>18.13</v>
      </c>
      <c r="C59" s="6" t="s">
        <v>238</v>
      </c>
      <c r="D59" s="85"/>
      <c r="E59" s="12"/>
      <c r="F59" s="63"/>
      <c r="G59" s="83"/>
      <c r="H59" s="83"/>
      <c r="I59" s="83"/>
      <c r="J59" s="83"/>
      <c r="K59" s="83"/>
      <c r="L59" s="83"/>
      <c r="M59" s="83"/>
      <c r="N59" s="83"/>
      <c r="O59" s="83"/>
      <c r="P59" s="87"/>
      <c r="R59" s="62" t="str">
        <f t="shared" si="3"/>
        <v>No</v>
      </c>
      <c r="S59" s="62" t="str">
        <f t="shared" si="0"/>
        <v>Not</v>
      </c>
      <c r="T59" s="62" t="str">
        <f t="shared" si="4"/>
        <v>inc</v>
      </c>
    </row>
    <row r="60" spans="1:20" ht="94.5" customHeight="1" x14ac:dyDescent="0.5">
      <c r="A60" s="208"/>
      <c r="B60" s="50" t="s">
        <v>239</v>
      </c>
      <c r="C60" s="12"/>
      <c r="D60" s="68"/>
      <c r="E60" s="6" t="s">
        <v>240</v>
      </c>
      <c r="F60" s="97"/>
      <c r="G60" s="114"/>
      <c r="H60" s="114"/>
      <c r="I60" s="114"/>
      <c r="J60" s="114"/>
      <c r="K60" s="114"/>
      <c r="L60" s="114"/>
      <c r="M60" s="114"/>
      <c r="N60" s="114"/>
      <c r="O60" s="114"/>
      <c r="P60" s="115"/>
    </row>
    <row r="61" spans="1:20" ht="87" customHeight="1" x14ac:dyDescent="0.3">
      <c r="A61" s="208"/>
      <c r="B61" s="49">
        <v>18.14</v>
      </c>
      <c r="C61" s="6" t="s">
        <v>241</v>
      </c>
      <c r="D61" s="85"/>
      <c r="E61" s="12"/>
      <c r="F61" s="63"/>
      <c r="G61" s="83"/>
      <c r="H61" s="83"/>
      <c r="I61" s="83"/>
      <c r="J61" s="83"/>
      <c r="K61" s="83"/>
      <c r="L61" s="83"/>
      <c r="M61" s="83"/>
      <c r="N61" s="83"/>
      <c r="O61" s="83"/>
      <c r="P61" s="87"/>
      <c r="R61" s="62" t="str">
        <f>IF(OR(D61="Fully_Met",D61="Partially_Met"),"Yes", "No")</f>
        <v>No</v>
      </c>
      <c r="S61" s="62" t="str">
        <f t="shared" si="0"/>
        <v>Not</v>
      </c>
      <c r="T61" s="62" t="str">
        <f>IF(AND(R61="Yes", S61="OK"),"com","inc")</f>
        <v>inc</v>
      </c>
    </row>
    <row r="62" spans="1:20" ht="102.75" customHeight="1" x14ac:dyDescent="0.3">
      <c r="A62" s="208"/>
      <c r="B62" s="49">
        <v>18.149999999999999</v>
      </c>
      <c r="C62" s="6" t="s">
        <v>242</v>
      </c>
      <c r="D62" s="85"/>
      <c r="E62" s="12"/>
      <c r="F62" s="63"/>
      <c r="G62" s="83"/>
      <c r="H62" s="83"/>
      <c r="I62" s="83"/>
      <c r="J62" s="83"/>
      <c r="K62" s="83"/>
      <c r="L62" s="83"/>
      <c r="M62" s="83"/>
      <c r="N62" s="83"/>
      <c r="O62" s="83"/>
      <c r="P62" s="87"/>
      <c r="R62" s="62" t="str">
        <f>IF(OR(D62="Fully_Met",D62="Partially_Met"),"Yes", "No")</f>
        <v>No</v>
      </c>
      <c r="S62" s="62" t="str">
        <f t="shared" si="0"/>
        <v>Not</v>
      </c>
      <c r="T62" s="62" t="str">
        <f>IF(AND(R62="Yes", S62="OK"),"com","inc")</f>
        <v>inc</v>
      </c>
    </row>
    <row r="63" spans="1:20" ht="53.25" customHeight="1" x14ac:dyDescent="0.3">
      <c r="A63" s="208"/>
      <c r="B63" s="49">
        <v>18.16</v>
      </c>
      <c r="C63" s="6" t="s">
        <v>243</v>
      </c>
      <c r="D63" s="85"/>
      <c r="E63" s="12"/>
      <c r="F63" s="63"/>
      <c r="G63" s="83"/>
      <c r="H63" s="83"/>
      <c r="I63" s="83"/>
      <c r="J63" s="83"/>
      <c r="K63" s="83"/>
      <c r="L63" s="83"/>
      <c r="M63" s="83"/>
      <c r="N63" s="83"/>
      <c r="O63" s="83"/>
      <c r="P63" s="87"/>
      <c r="R63" s="62" t="str">
        <f>IF(OR(D63="Fully_Met",D63="Partially_Met"),"Yes", "No")</f>
        <v>No</v>
      </c>
      <c r="S63" s="62" t="str">
        <f t="shared" si="0"/>
        <v>Not</v>
      </c>
      <c r="T63" s="62" t="str">
        <f>IF(AND(R63="Yes", S63="OK"),"com","inc")</f>
        <v>inc</v>
      </c>
    </row>
    <row r="64" spans="1:20" ht="111.75" customHeight="1" x14ac:dyDescent="0.5">
      <c r="A64" s="208"/>
      <c r="B64" s="50" t="s">
        <v>244</v>
      </c>
      <c r="C64" s="12"/>
      <c r="D64" s="68"/>
      <c r="E64" s="6" t="s">
        <v>245</v>
      </c>
      <c r="F64" s="97"/>
      <c r="G64" s="114"/>
      <c r="H64" s="114"/>
      <c r="I64" s="114"/>
      <c r="J64" s="114"/>
      <c r="K64" s="114"/>
      <c r="L64" s="114"/>
      <c r="M64" s="114"/>
      <c r="N64" s="114"/>
      <c r="O64" s="114"/>
      <c r="P64" s="115"/>
    </row>
    <row r="65" spans="1:20" ht="107.25" customHeight="1" x14ac:dyDescent="0.5">
      <c r="A65" s="208"/>
      <c r="B65" s="50" t="s">
        <v>317</v>
      </c>
      <c r="C65" s="12"/>
      <c r="D65" s="68"/>
      <c r="E65" s="6" t="s">
        <v>246</v>
      </c>
      <c r="F65" s="97"/>
      <c r="G65" s="114"/>
      <c r="H65" s="114"/>
      <c r="I65" s="114"/>
      <c r="J65" s="114"/>
      <c r="K65" s="114"/>
      <c r="L65" s="114"/>
      <c r="M65" s="114"/>
      <c r="N65" s="114"/>
      <c r="O65" s="114"/>
      <c r="P65" s="115"/>
    </row>
    <row r="66" spans="1:20" ht="85.5" customHeight="1" thickBot="1" x14ac:dyDescent="0.35">
      <c r="A66" s="209"/>
      <c r="B66" s="51">
        <v>18.170000000000002</v>
      </c>
      <c r="C66" s="19" t="s">
        <v>247</v>
      </c>
      <c r="D66" s="86"/>
      <c r="E66" s="13"/>
      <c r="F66" s="64"/>
      <c r="G66" s="84"/>
      <c r="H66" s="84"/>
      <c r="I66" s="84"/>
      <c r="J66" s="84"/>
      <c r="K66" s="84"/>
      <c r="L66" s="84"/>
      <c r="M66" s="84"/>
      <c r="N66" s="84"/>
      <c r="O66" s="84"/>
      <c r="P66" s="89"/>
      <c r="R66" s="62" t="str">
        <f t="shared" ref="R66:R72" si="5">IF(OR(D66="Fully_Met",D66="Partially_Met"),"Yes", "No")</f>
        <v>No</v>
      </c>
      <c r="S66" s="62" t="str">
        <f t="shared" si="0"/>
        <v>Not</v>
      </c>
      <c r="T66" s="62" t="str">
        <f t="shared" ref="T66:T72" si="6">IF(AND(R66="Yes", S66="OK"),"com","inc")</f>
        <v>inc</v>
      </c>
    </row>
    <row r="67" spans="1:20" ht="72.75" customHeight="1" x14ac:dyDescent="0.3">
      <c r="A67" s="195" t="s">
        <v>362</v>
      </c>
      <c r="B67" s="39">
        <v>19.100000000000001</v>
      </c>
      <c r="C67" s="8" t="s">
        <v>248</v>
      </c>
      <c r="D67" s="85"/>
      <c r="E67" s="36"/>
      <c r="F67" s="76"/>
      <c r="G67" s="83"/>
      <c r="H67" s="83"/>
      <c r="I67" s="83"/>
      <c r="J67" s="83"/>
      <c r="K67" s="83"/>
      <c r="L67" s="83"/>
      <c r="M67" s="83"/>
      <c r="N67" s="83"/>
      <c r="O67" s="83"/>
      <c r="P67" s="87"/>
      <c r="R67" s="62" t="str">
        <f t="shared" si="5"/>
        <v>No</v>
      </c>
      <c r="S67" s="62" t="str">
        <f t="shared" si="0"/>
        <v>Not</v>
      </c>
      <c r="T67" s="62" t="str">
        <f t="shared" si="6"/>
        <v>inc</v>
      </c>
    </row>
    <row r="68" spans="1:20" ht="71.25" customHeight="1" x14ac:dyDescent="0.3">
      <c r="A68" s="196"/>
      <c r="B68" s="38">
        <v>19.2</v>
      </c>
      <c r="C68" s="6" t="s">
        <v>249</v>
      </c>
      <c r="D68" s="85"/>
      <c r="E68" s="12"/>
      <c r="F68" s="63"/>
      <c r="G68" s="83"/>
      <c r="H68" s="83"/>
      <c r="I68" s="83"/>
      <c r="J68" s="83"/>
      <c r="K68" s="83"/>
      <c r="L68" s="83"/>
      <c r="M68" s="83"/>
      <c r="N68" s="83"/>
      <c r="O68" s="83"/>
      <c r="P68" s="87"/>
      <c r="R68" s="62" t="str">
        <f t="shared" si="5"/>
        <v>No</v>
      </c>
      <c r="S68" s="62" t="str">
        <f t="shared" si="0"/>
        <v>Not</v>
      </c>
      <c r="T68" s="62" t="str">
        <f t="shared" si="6"/>
        <v>inc</v>
      </c>
    </row>
    <row r="69" spans="1:20" ht="85.5" customHeight="1" x14ac:dyDescent="0.3">
      <c r="A69" s="196"/>
      <c r="B69" s="38">
        <v>19.3</v>
      </c>
      <c r="C69" s="6" t="s">
        <v>250</v>
      </c>
      <c r="D69" s="85"/>
      <c r="E69" s="12"/>
      <c r="F69" s="63"/>
      <c r="G69" s="83"/>
      <c r="H69" s="83"/>
      <c r="I69" s="83"/>
      <c r="J69" s="83"/>
      <c r="K69" s="83"/>
      <c r="L69" s="83"/>
      <c r="M69" s="83"/>
      <c r="N69" s="83"/>
      <c r="O69" s="83"/>
      <c r="P69" s="87"/>
      <c r="R69" s="62" t="str">
        <f t="shared" si="5"/>
        <v>No</v>
      </c>
      <c r="S69" s="62" t="str">
        <f t="shared" ref="S69:S86" si="7">IF(OR(G69="Yes",H69="Yes",I69="Yes",J69="Yes", K69="Yes", L69="Yes", M69="Yes", N69="Yes", O69="Yes"), "OK", "Not")</f>
        <v>Not</v>
      </c>
      <c r="T69" s="62" t="str">
        <f t="shared" si="6"/>
        <v>inc</v>
      </c>
    </row>
    <row r="70" spans="1:20" ht="38.25" customHeight="1" x14ac:dyDescent="0.3">
      <c r="A70" s="196"/>
      <c r="B70" s="38">
        <v>19.399999999999999</v>
      </c>
      <c r="C70" s="6" t="s">
        <v>251</v>
      </c>
      <c r="D70" s="85"/>
      <c r="E70" s="12"/>
      <c r="F70" s="63"/>
      <c r="G70" s="83"/>
      <c r="H70" s="83"/>
      <c r="I70" s="83"/>
      <c r="J70" s="83"/>
      <c r="K70" s="83"/>
      <c r="L70" s="83"/>
      <c r="M70" s="83"/>
      <c r="N70" s="83"/>
      <c r="O70" s="83"/>
      <c r="P70" s="87"/>
      <c r="R70" s="62" t="str">
        <f t="shared" si="5"/>
        <v>No</v>
      </c>
      <c r="S70" s="62" t="str">
        <f t="shared" si="7"/>
        <v>Not</v>
      </c>
      <c r="T70" s="62" t="str">
        <f t="shared" si="6"/>
        <v>inc</v>
      </c>
    </row>
    <row r="71" spans="1:20" ht="74.25" customHeight="1" x14ac:dyDescent="0.3">
      <c r="A71" s="196"/>
      <c r="B71" s="38">
        <v>19.5</v>
      </c>
      <c r="C71" s="6" t="s">
        <v>252</v>
      </c>
      <c r="D71" s="85"/>
      <c r="E71" s="12"/>
      <c r="F71" s="63"/>
      <c r="G71" s="83"/>
      <c r="H71" s="83"/>
      <c r="I71" s="83"/>
      <c r="J71" s="83"/>
      <c r="K71" s="83"/>
      <c r="L71" s="83"/>
      <c r="M71" s="83"/>
      <c r="N71" s="83"/>
      <c r="O71" s="83"/>
      <c r="P71" s="87"/>
      <c r="R71" s="62" t="str">
        <f t="shared" si="5"/>
        <v>No</v>
      </c>
      <c r="S71" s="62" t="str">
        <f t="shared" si="7"/>
        <v>Not</v>
      </c>
      <c r="T71" s="62" t="str">
        <f t="shared" si="6"/>
        <v>inc</v>
      </c>
    </row>
    <row r="72" spans="1:20" ht="57.75" customHeight="1" x14ac:dyDescent="0.3">
      <c r="A72" s="196"/>
      <c r="B72" s="38">
        <v>19.600000000000001</v>
      </c>
      <c r="C72" s="6" t="s">
        <v>253</v>
      </c>
      <c r="D72" s="85"/>
      <c r="E72" s="12"/>
      <c r="F72" s="63"/>
      <c r="G72" s="83"/>
      <c r="H72" s="83"/>
      <c r="I72" s="83"/>
      <c r="J72" s="83"/>
      <c r="K72" s="83"/>
      <c r="L72" s="83"/>
      <c r="M72" s="83"/>
      <c r="N72" s="83"/>
      <c r="O72" s="83"/>
      <c r="P72" s="87"/>
      <c r="R72" s="62" t="str">
        <f t="shared" si="5"/>
        <v>No</v>
      </c>
      <c r="S72" s="62" t="str">
        <f t="shared" si="7"/>
        <v>Not</v>
      </c>
      <c r="T72" s="62" t="str">
        <f t="shared" si="6"/>
        <v>inc</v>
      </c>
    </row>
    <row r="73" spans="1:20" ht="37.5" customHeight="1" x14ac:dyDescent="0.5">
      <c r="A73" s="196"/>
      <c r="B73" s="32" t="s">
        <v>314</v>
      </c>
      <c r="C73" s="12"/>
      <c r="D73" s="68"/>
      <c r="E73" s="6" t="s">
        <v>254</v>
      </c>
      <c r="F73" s="97"/>
      <c r="G73" s="114"/>
      <c r="H73" s="114"/>
      <c r="I73" s="114"/>
      <c r="J73" s="114"/>
      <c r="K73" s="114"/>
      <c r="L73" s="114"/>
      <c r="M73" s="114"/>
      <c r="N73" s="114"/>
      <c r="O73" s="114"/>
      <c r="P73" s="115"/>
    </row>
    <row r="74" spans="1:20" ht="88.5" customHeight="1" x14ac:dyDescent="0.5">
      <c r="A74" s="196"/>
      <c r="B74" s="32" t="s">
        <v>315</v>
      </c>
      <c r="C74" s="12"/>
      <c r="D74" s="68"/>
      <c r="E74" s="6" t="s">
        <v>255</v>
      </c>
      <c r="F74" s="97"/>
      <c r="G74" s="114"/>
      <c r="H74" s="114"/>
      <c r="I74" s="114"/>
      <c r="J74" s="114"/>
      <c r="K74" s="114"/>
      <c r="L74" s="114"/>
      <c r="M74" s="114"/>
      <c r="N74" s="114"/>
      <c r="O74" s="114"/>
      <c r="P74" s="115"/>
    </row>
    <row r="75" spans="1:20" ht="56.25" customHeight="1" thickBot="1" x14ac:dyDescent="0.55000000000000004">
      <c r="A75" s="197"/>
      <c r="B75" s="33" t="s">
        <v>316</v>
      </c>
      <c r="C75" s="13"/>
      <c r="D75" s="69"/>
      <c r="E75" s="19" t="s">
        <v>256</v>
      </c>
      <c r="F75" s="112"/>
      <c r="G75" s="116"/>
      <c r="H75" s="116"/>
      <c r="I75" s="116"/>
      <c r="J75" s="116"/>
      <c r="K75" s="116"/>
      <c r="L75" s="116"/>
      <c r="M75" s="116"/>
      <c r="N75" s="116"/>
      <c r="O75" s="116"/>
      <c r="P75" s="117"/>
    </row>
    <row r="76" spans="1:20" ht="39.75" customHeight="1" x14ac:dyDescent="0.3">
      <c r="A76" s="207" t="s">
        <v>363</v>
      </c>
      <c r="B76" s="39">
        <v>20.100000000000001</v>
      </c>
      <c r="C76" s="8" t="s">
        <v>257</v>
      </c>
      <c r="D76" s="85"/>
      <c r="E76" s="12"/>
      <c r="F76" s="76"/>
      <c r="G76" s="83"/>
      <c r="H76" s="83"/>
      <c r="I76" s="83"/>
      <c r="J76" s="83"/>
      <c r="K76" s="83"/>
      <c r="L76" s="83"/>
      <c r="M76" s="83"/>
      <c r="N76" s="83"/>
      <c r="O76" s="83"/>
      <c r="P76" s="87"/>
      <c r="R76" s="62" t="str">
        <f>IF(OR(D76="Fully_Met",D76="Partially_Met"),"Yes", "No")</f>
        <v>No</v>
      </c>
      <c r="S76" s="62" t="str">
        <f t="shared" si="7"/>
        <v>Not</v>
      </c>
      <c r="T76" s="62" t="str">
        <f>IF(AND(R76="Yes", S76="OK"),"com","inc")</f>
        <v>inc</v>
      </c>
    </row>
    <row r="77" spans="1:20" ht="138" customHeight="1" x14ac:dyDescent="0.3">
      <c r="A77" s="208"/>
      <c r="B77" s="38">
        <v>20.2</v>
      </c>
      <c r="C77" s="6" t="s">
        <v>258</v>
      </c>
      <c r="D77" s="85"/>
      <c r="E77" s="12"/>
      <c r="F77" s="63"/>
      <c r="G77" s="83"/>
      <c r="H77" s="83"/>
      <c r="I77" s="83"/>
      <c r="J77" s="83"/>
      <c r="K77" s="83"/>
      <c r="L77" s="83"/>
      <c r="M77" s="83"/>
      <c r="N77" s="83"/>
      <c r="O77" s="83"/>
      <c r="P77" s="87"/>
      <c r="R77" s="62" t="str">
        <f>IF(OR(D77="Fully_Met",D77="Partially_Met"),"Yes", "No")</f>
        <v>No</v>
      </c>
      <c r="S77" s="62" t="str">
        <f t="shared" si="7"/>
        <v>Not</v>
      </c>
      <c r="T77" s="62" t="str">
        <f>IF(AND(R77="Yes", S77="OK"),"com","inc")</f>
        <v>inc</v>
      </c>
    </row>
    <row r="78" spans="1:20" ht="88.5" customHeight="1" x14ac:dyDescent="0.3">
      <c r="A78" s="208"/>
      <c r="B78" s="38">
        <v>20.3</v>
      </c>
      <c r="C78" s="6" t="s">
        <v>259</v>
      </c>
      <c r="D78" s="85"/>
      <c r="E78" s="12"/>
      <c r="F78" s="63"/>
      <c r="G78" s="83"/>
      <c r="H78" s="83"/>
      <c r="I78" s="83"/>
      <c r="J78" s="83"/>
      <c r="K78" s="83"/>
      <c r="L78" s="83"/>
      <c r="M78" s="83"/>
      <c r="N78" s="83"/>
      <c r="O78" s="83"/>
      <c r="P78" s="87"/>
      <c r="R78" s="62" t="str">
        <f>IF(OR(D78="Fully_Met",D78="Partially_Met"),"Yes", "No")</f>
        <v>No</v>
      </c>
      <c r="S78" s="62" t="str">
        <f t="shared" si="7"/>
        <v>Not</v>
      </c>
      <c r="T78" s="62" t="str">
        <f>IF(AND(R78="Yes", S78="OK"),"com","inc")</f>
        <v>inc</v>
      </c>
    </row>
    <row r="79" spans="1:20" ht="69.75" customHeight="1" x14ac:dyDescent="0.5">
      <c r="A79" s="208"/>
      <c r="B79" s="32" t="s">
        <v>318</v>
      </c>
      <c r="C79" s="12"/>
      <c r="D79" s="68"/>
      <c r="E79" s="6" t="s">
        <v>260</v>
      </c>
      <c r="F79" s="97"/>
      <c r="G79" s="114"/>
      <c r="H79" s="114"/>
      <c r="I79" s="114"/>
      <c r="J79" s="114"/>
      <c r="K79" s="114"/>
      <c r="L79" s="114"/>
      <c r="M79" s="114"/>
      <c r="N79" s="114"/>
      <c r="O79" s="114"/>
      <c r="P79" s="115"/>
    </row>
    <row r="80" spans="1:20" ht="57.75" customHeight="1" x14ac:dyDescent="0.5">
      <c r="A80" s="208"/>
      <c r="B80" s="32" t="s">
        <v>319</v>
      </c>
      <c r="C80" s="12"/>
      <c r="D80" s="68"/>
      <c r="E80" s="6" t="s">
        <v>261</v>
      </c>
      <c r="F80" s="97"/>
      <c r="G80" s="114"/>
      <c r="H80" s="114"/>
      <c r="I80" s="114"/>
      <c r="J80" s="114"/>
      <c r="K80" s="114"/>
      <c r="L80" s="114"/>
      <c r="M80" s="114"/>
      <c r="N80" s="114"/>
      <c r="O80" s="114"/>
      <c r="P80" s="115"/>
    </row>
    <row r="81" spans="1:20" ht="36" customHeight="1" x14ac:dyDescent="0.5">
      <c r="A81" s="208"/>
      <c r="B81" s="32" t="s">
        <v>320</v>
      </c>
      <c r="C81" s="12"/>
      <c r="D81" s="68"/>
      <c r="E81" s="6" t="s">
        <v>262</v>
      </c>
      <c r="F81" s="97"/>
      <c r="G81" s="114"/>
      <c r="H81" s="114"/>
      <c r="I81" s="114"/>
      <c r="J81" s="114"/>
      <c r="K81" s="114"/>
      <c r="L81" s="114"/>
      <c r="M81" s="114"/>
      <c r="N81" s="114"/>
      <c r="O81" s="114"/>
      <c r="P81" s="115"/>
    </row>
    <row r="82" spans="1:20" ht="68.25" customHeight="1" x14ac:dyDescent="0.5">
      <c r="A82" s="208"/>
      <c r="B82" s="32" t="s">
        <v>321</v>
      </c>
      <c r="C82" s="12"/>
      <c r="D82" s="68"/>
      <c r="E82" s="6" t="s">
        <v>263</v>
      </c>
      <c r="F82" s="97"/>
      <c r="G82" s="114"/>
      <c r="H82" s="114"/>
      <c r="I82" s="114"/>
      <c r="J82" s="114"/>
      <c r="K82" s="114"/>
      <c r="L82" s="114"/>
      <c r="M82" s="114"/>
      <c r="N82" s="114"/>
      <c r="O82" s="114"/>
      <c r="P82" s="115"/>
    </row>
    <row r="83" spans="1:20" ht="70.5" customHeight="1" thickBot="1" x14ac:dyDescent="0.35">
      <c r="A83" s="209"/>
      <c r="B83" s="40">
        <v>20.399999999999999</v>
      </c>
      <c r="C83" s="19" t="s">
        <v>264</v>
      </c>
      <c r="D83" s="86"/>
      <c r="E83" s="13"/>
      <c r="F83" s="64"/>
      <c r="G83" s="84"/>
      <c r="H83" s="84"/>
      <c r="I83" s="84"/>
      <c r="J83" s="84"/>
      <c r="K83" s="84"/>
      <c r="L83" s="84"/>
      <c r="M83" s="84"/>
      <c r="N83" s="84"/>
      <c r="O83" s="84"/>
      <c r="P83" s="89"/>
      <c r="R83" s="62" t="str">
        <f>IF(OR(D83="Fully_Met",D83="Partially_Met"),"Yes", "No")</f>
        <v>No</v>
      </c>
      <c r="S83" s="62" t="str">
        <f t="shared" si="7"/>
        <v>Not</v>
      </c>
      <c r="T83" s="62" t="str">
        <f>IF(AND(R83="Yes", S83="OK"),"com","inc")</f>
        <v>inc</v>
      </c>
    </row>
    <row r="84" spans="1:20" ht="55.5" customHeight="1" x14ac:dyDescent="0.3">
      <c r="A84" s="195" t="s">
        <v>364</v>
      </c>
      <c r="B84" s="34">
        <v>21.1</v>
      </c>
      <c r="C84" s="8" t="s">
        <v>265</v>
      </c>
      <c r="D84" s="85"/>
      <c r="E84" s="36"/>
      <c r="F84" s="76"/>
      <c r="G84" s="83"/>
      <c r="H84" s="83"/>
      <c r="I84" s="83"/>
      <c r="J84" s="83"/>
      <c r="K84" s="83"/>
      <c r="L84" s="83"/>
      <c r="M84" s="83"/>
      <c r="N84" s="83"/>
      <c r="O84" s="83"/>
      <c r="P84" s="87"/>
      <c r="R84" s="62" t="str">
        <f>IF(OR(D84="Fully_Met",D84="Partially_Met"),"Yes", "No")</f>
        <v>No</v>
      </c>
      <c r="S84" s="62" t="str">
        <f t="shared" si="7"/>
        <v>Not</v>
      </c>
      <c r="T84" s="62" t="str">
        <f>IF(AND(R84="Yes", S84="OK"),"com","inc")</f>
        <v>inc</v>
      </c>
    </row>
    <row r="85" spans="1:20" ht="57.6" x14ac:dyDescent="0.3">
      <c r="A85" s="196"/>
      <c r="B85" s="32">
        <v>21.2</v>
      </c>
      <c r="C85" s="6" t="s">
        <v>266</v>
      </c>
      <c r="D85" s="85"/>
      <c r="E85" s="12"/>
      <c r="F85" s="63"/>
      <c r="G85" s="83"/>
      <c r="H85" s="83"/>
      <c r="I85" s="83"/>
      <c r="J85" s="83"/>
      <c r="K85" s="83"/>
      <c r="L85" s="83"/>
      <c r="M85" s="83"/>
      <c r="N85" s="83"/>
      <c r="O85" s="83"/>
      <c r="P85" s="87"/>
      <c r="R85" s="62" t="str">
        <f>IF(OR(D85="Fully_Met",D85="Partially_Met"),"Yes", "No")</f>
        <v>No</v>
      </c>
      <c r="S85" s="62" t="str">
        <f t="shared" si="7"/>
        <v>Not</v>
      </c>
      <c r="T85" s="62" t="str">
        <f>IF(AND(R85="Yes", S85="OK"),"com","inc")</f>
        <v>inc</v>
      </c>
    </row>
    <row r="86" spans="1:20" ht="36.75" customHeight="1" x14ac:dyDescent="0.3">
      <c r="A86" s="196"/>
      <c r="B86" s="32">
        <v>21.5</v>
      </c>
      <c r="C86" s="6" t="s">
        <v>267</v>
      </c>
      <c r="D86" s="85"/>
      <c r="E86" s="12"/>
      <c r="F86" s="63"/>
      <c r="G86" s="83"/>
      <c r="H86" s="83"/>
      <c r="I86" s="83"/>
      <c r="J86" s="83"/>
      <c r="K86" s="83"/>
      <c r="L86" s="83"/>
      <c r="M86" s="83"/>
      <c r="N86" s="83"/>
      <c r="O86" s="83"/>
      <c r="P86" s="87"/>
      <c r="R86" s="62" t="str">
        <f>IF(OR(D86="Fully_Met",D86="Partially_Met"),"Yes", "No")</f>
        <v>No</v>
      </c>
      <c r="S86" s="62" t="str">
        <f t="shared" si="7"/>
        <v>Not</v>
      </c>
      <c r="T86" s="62" t="str">
        <f>IF(AND(R86="Yes", S86="OK"),"com","inc")</f>
        <v>inc</v>
      </c>
    </row>
    <row r="87" spans="1:20" ht="80.25" customHeight="1" x14ac:dyDescent="0.5">
      <c r="A87" s="196"/>
      <c r="B87" s="32" t="s">
        <v>268</v>
      </c>
      <c r="C87" s="12"/>
      <c r="D87" s="68"/>
      <c r="E87" s="6" t="s">
        <v>269</v>
      </c>
      <c r="F87" s="97"/>
      <c r="G87" s="114"/>
      <c r="H87" s="114"/>
      <c r="I87" s="114"/>
      <c r="J87" s="114"/>
      <c r="K87" s="114"/>
      <c r="L87" s="114"/>
      <c r="M87" s="114"/>
      <c r="N87" s="114"/>
      <c r="O87" s="114"/>
      <c r="P87" s="115"/>
    </row>
    <row r="88" spans="1:20" ht="42" customHeight="1" x14ac:dyDescent="0.5">
      <c r="A88" s="196"/>
      <c r="B88" s="32" t="s">
        <v>270</v>
      </c>
      <c r="C88" s="12"/>
      <c r="D88" s="68"/>
      <c r="E88" s="6" t="s">
        <v>271</v>
      </c>
      <c r="F88" s="97"/>
      <c r="G88" s="114"/>
      <c r="H88" s="114"/>
      <c r="I88" s="114"/>
      <c r="J88" s="114"/>
      <c r="K88" s="114"/>
      <c r="L88" s="114"/>
      <c r="M88" s="114"/>
      <c r="N88" s="114"/>
      <c r="O88" s="114"/>
      <c r="P88" s="115"/>
    </row>
    <row r="89" spans="1:20" ht="99.75" customHeight="1" x14ac:dyDescent="0.5">
      <c r="A89" s="196"/>
      <c r="B89" s="32" t="s">
        <v>272</v>
      </c>
      <c r="C89" s="12"/>
      <c r="D89" s="68"/>
      <c r="E89" s="6" t="s">
        <v>273</v>
      </c>
      <c r="F89" s="97"/>
      <c r="G89" s="114"/>
      <c r="H89" s="114"/>
      <c r="I89" s="114"/>
      <c r="J89" s="114"/>
      <c r="K89" s="114"/>
      <c r="L89" s="114"/>
      <c r="M89" s="114"/>
      <c r="N89" s="114"/>
      <c r="O89" s="114"/>
      <c r="P89" s="115"/>
    </row>
    <row r="90" spans="1:20" ht="55.5" customHeight="1" x14ac:dyDescent="0.5">
      <c r="A90" s="196"/>
      <c r="B90" s="32" t="s">
        <v>274</v>
      </c>
      <c r="C90" s="12"/>
      <c r="D90" s="68"/>
      <c r="E90" s="6" t="s">
        <v>275</v>
      </c>
      <c r="F90" s="97"/>
      <c r="G90" s="114"/>
      <c r="H90" s="114"/>
      <c r="I90" s="114"/>
      <c r="J90" s="114"/>
      <c r="K90" s="114"/>
      <c r="L90" s="114"/>
      <c r="M90" s="114"/>
      <c r="N90" s="114"/>
      <c r="O90" s="114"/>
      <c r="P90" s="115"/>
    </row>
    <row r="91" spans="1:20" ht="86.25" customHeight="1" thickBot="1" x14ac:dyDescent="0.55000000000000004">
      <c r="A91" s="197"/>
      <c r="B91" s="33" t="s">
        <v>276</v>
      </c>
      <c r="C91" s="13"/>
      <c r="D91" s="69"/>
      <c r="E91" s="19" t="s">
        <v>277</v>
      </c>
      <c r="F91" s="112"/>
      <c r="G91" s="116"/>
      <c r="H91" s="116"/>
      <c r="I91" s="116"/>
      <c r="J91" s="116"/>
      <c r="K91" s="116"/>
      <c r="L91" s="116"/>
      <c r="M91" s="116"/>
      <c r="N91" s="116"/>
      <c r="O91" s="116"/>
      <c r="P91" s="117"/>
    </row>
  </sheetData>
  <mergeCells count="13">
    <mergeCell ref="A1:P1"/>
    <mergeCell ref="A42:A66"/>
    <mergeCell ref="A67:A75"/>
    <mergeCell ref="A76:A83"/>
    <mergeCell ref="A84:A91"/>
    <mergeCell ref="E2:F2"/>
    <mergeCell ref="G2:O2"/>
    <mergeCell ref="E3:F3"/>
    <mergeCell ref="A4:A22"/>
    <mergeCell ref="A23:A30"/>
    <mergeCell ref="A31:A41"/>
    <mergeCell ref="C5:D5"/>
    <mergeCell ref="C16:D16"/>
  </mergeCells>
  <conditionalFormatting sqref="F25">
    <cfRule type="expression" dxfId="57" priority="67">
      <formula>AND($D$24=("Not_Met"),F25=("Y"))</formula>
    </cfRule>
    <cfRule type="expression" dxfId="56" priority="68">
      <formula>AND($D$24=("Fully_Met"),F25=("N"))</formula>
    </cfRule>
  </conditionalFormatting>
  <conditionalFormatting sqref="F33">
    <cfRule type="expression" dxfId="55" priority="65">
      <formula>AND($D$32=("Not_Met"),F33=("Y"))</formula>
    </cfRule>
    <cfRule type="expression" dxfId="54" priority="66">
      <formula>AND($D$32=("Fully_Met"),F33=("N"))</formula>
    </cfRule>
  </conditionalFormatting>
  <conditionalFormatting sqref="F47">
    <cfRule type="expression" dxfId="53" priority="63">
      <formula>AND($D$46=("Not_Met"),F47=("Y"))</formula>
    </cfRule>
    <cfRule type="expression" dxfId="52" priority="64">
      <formula>AND($D$46=("Fully_Met"),F47=("N"))</formula>
    </cfRule>
  </conditionalFormatting>
  <conditionalFormatting sqref="F60">
    <cfRule type="expression" dxfId="51" priority="61">
      <formula>AND($D$59=("Not_Met"),F60=("Y"))</formula>
    </cfRule>
    <cfRule type="expression" dxfId="50" priority="62">
      <formula>AND($D$59=("Fully_Met"),F60=("N"))</formula>
    </cfRule>
  </conditionalFormatting>
  <conditionalFormatting sqref="F64">
    <cfRule type="expression" dxfId="49" priority="59">
      <formula>AND($D$63=("Not_Met"),F64=("Y"))</formula>
    </cfRule>
    <cfRule type="expression" dxfId="48" priority="60">
      <formula>AND($D$63=("Fully_Met"),F64=("N"))</formula>
    </cfRule>
  </conditionalFormatting>
  <conditionalFormatting sqref="F73">
    <cfRule type="expression" dxfId="47" priority="57">
      <formula>AND($D$72=("Not_Met"),F73=("Y"))</formula>
    </cfRule>
    <cfRule type="expression" dxfId="46" priority="58">
      <formula>AND($D$72=("Fully_Met"),F73=("N"))</formula>
    </cfRule>
  </conditionalFormatting>
  <conditionalFormatting sqref="F79">
    <cfRule type="expression" dxfId="45" priority="55">
      <formula>AND($D$78=("Not_Met"),F79=("Y"))</formula>
    </cfRule>
    <cfRule type="expression" dxfId="44" priority="56">
      <formula>AND($D$78=("Fully_Met"),F79=("N"))</formula>
    </cfRule>
  </conditionalFormatting>
  <conditionalFormatting sqref="F87">
    <cfRule type="expression" dxfId="43" priority="53">
      <formula>AND($D$86=("Not_Met"),F87=("Y"))</formula>
    </cfRule>
    <cfRule type="expression" dxfId="42" priority="54">
      <formula>AND($D$86=("Fully_Met"),F87=("N"))</formula>
    </cfRule>
  </conditionalFormatting>
  <conditionalFormatting sqref="F26">
    <cfRule type="expression" dxfId="41" priority="41">
      <formula>AND($D$24=("Not_Met"),F26=("Y"))</formula>
    </cfRule>
    <cfRule type="expression" dxfId="40" priority="42">
      <formula>AND($D$24=("Fully_Met"),F26=("N"))</formula>
    </cfRule>
  </conditionalFormatting>
  <conditionalFormatting sqref="F27">
    <cfRule type="expression" dxfId="39" priority="39">
      <formula>AND($D$24=("Not_Met"),F27=("Y"))</formula>
    </cfRule>
    <cfRule type="expression" dxfId="38" priority="40">
      <formula>AND($D$24=("Fully_Met"),F27=("N"))</formula>
    </cfRule>
  </conditionalFormatting>
  <conditionalFormatting sqref="F28">
    <cfRule type="expression" dxfId="37" priority="37">
      <formula>AND($D$24=("Not_Met"),F28=("Y"))</formula>
    </cfRule>
    <cfRule type="expression" dxfId="36" priority="38">
      <formula>AND($D$24=("Fully_Met"),F28=("N"))</formula>
    </cfRule>
  </conditionalFormatting>
  <conditionalFormatting sqref="F29">
    <cfRule type="expression" dxfId="35" priority="35">
      <formula>AND($D$24=("Not_Met"),F29=("Y"))</formula>
    </cfRule>
    <cfRule type="expression" dxfId="34" priority="36">
      <formula>AND($D$24=("Fully_Met"),F29=("N"))</formula>
    </cfRule>
  </conditionalFormatting>
  <conditionalFormatting sqref="F34">
    <cfRule type="expression" dxfId="33" priority="33">
      <formula>AND($D$32=("Not_Met"),F34=("Y"))</formula>
    </cfRule>
    <cfRule type="expression" dxfId="32" priority="34">
      <formula>AND($D$32=("Fully_Met"),F34=("N"))</formula>
    </cfRule>
  </conditionalFormatting>
  <conditionalFormatting sqref="F35">
    <cfRule type="expression" dxfId="31" priority="31">
      <formula>AND($D$32=("Not_Met"),F35=("Y"))</formula>
    </cfRule>
    <cfRule type="expression" dxfId="30" priority="32">
      <formula>AND($D$32=("Fully_Met"),F35=("N"))</formula>
    </cfRule>
  </conditionalFormatting>
  <conditionalFormatting sqref="F48">
    <cfRule type="expression" dxfId="29" priority="29">
      <formula>AND($D$46=("Not_Met"),F48=("Y"))</formula>
    </cfRule>
    <cfRule type="expression" dxfId="28" priority="30">
      <formula>AND($D$46=("Fully_Met"),F48=("N"))</formula>
    </cfRule>
  </conditionalFormatting>
  <conditionalFormatting sqref="F49">
    <cfRule type="expression" dxfId="27" priority="27">
      <formula>AND($D$46=("Not_Met"),F49=("Y"))</formula>
    </cfRule>
    <cfRule type="expression" dxfId="26" priority="28">
      <formula>AND($D$46=("Fully_Met"),F49=("N"))</formula>
    </cfRule>
  </conditionalFormatting>
  <conditionalFormatting sqref="F50">
    <cfRule type="expression" dxfId="25" priority="25">
      <formula>AND($D$46=("Not_Met"),F50=("Y"))</formula>
    </cfRule>
    <cfRule type="expression" dxfId="24" priority="26">
      <formula>AND($D$46=("Fully_Met"),F50=("N"))</formula>
    </cfRule>
  </conditionalFormatting>
  <conditionalFormatting sqref="F51">
    <cfRule type="expression" dxfId="23" priority="23">
      <formula>AND($D$46=("Not_Met"),F51=("Y"))</formula>
    </cfRule>
    <cfRule type="expression" dxfId="22" priority="24">
      <formula>AND($D$46=("Fully_Met"),F51=("N"))</formula>
    </cfRule>
  </conditionalFormatting>
  <conditionalFormatting sqref="F52">
    <cfRule type="expression" dxfId="21" priority="21">
      <formula>AND($D$46=("Not_Met"),F52=("Y"))</formula>
    </cfRule>
    <cfRule type="expression" dxfId="20" priority="22">
      <formula>AND($D$46=("Fully_Met"),F52=("N"))</formula>
    </cfRule>
  </conditionalFormatting>
  <conditionalFormatting sqref="F65">
    <cfRule type="expression" dxfId="19" priority="19">
      <formula>AND($D$63=("Not_Met"),F65=("Y"))</formula>
    </cfRule>
    <cfRule type="expression" dxfId="18" priority="20">
      <formula>AND($D$63=("Fully_Met"),F65=("N"))</formula>
    </cfRule>
  </conditionalFormatting>
  <conditionalFormatting sqref="F74">
    <cfRule type="expression" dxfId="17" priority="17">
      <formula>AND($D$72=("Not_Met"),F74=("Y"))</formula>
    </cfRule>
    <cfRule type="expression" dxfId="16" priority="18">
      <formula>AND($D$72=("Fully_Met"),F74=("N"))</formula>
    </cfRule>
  </conditionalFormatting>
  <conditionalFormatting sqref="F75">
    <cfRule type="expression" dxfId="15" priority="15">
      <formula>AND($D$72=("Not_Met"),F75=("Y"))</formula>
    </cfRule>
    <cfRule type="expression" dxfId="14" priority="16">
      <formula>AND($D$72=("Fully_Met"),F75=("N"))</formula>
    </cfRule>
  </conditionalFormatting>
  <conditionalFormatting sqref="F80">
    <cfRule type="expression" dxfId="13" priority="13">
      <formula>AND($D$78=("Not_Met"),F80=("Y"))</formula>
    </cfRule>
    <cfRule type="expression" dxfId="12" priority="14">
      <formula>AND($D$78=("Fully_Met"),F80=("N"))</formula>
    </cfRule>
  </conditionalFormatting>
  <conditionalFormatting sqref="F81">
    <cfRule type="expression" dxfId="11" priority="11">
      <formula>AND($D$78=("Not_Met"),F81=("Y"))</formula>
    </cfRule>
    <cfRule type="expression" dxfId="10" priority="12">
      <formula>AND($D$78=("Fully_Met"),F81=("N"))</formula>
    </cfRule>
  </conditionalFormatting>
  <conditionalFormatting sqref="F82">
    <cfRule type="expression" dxfId="9" priority="9">
      <formula>AND($D$78=("Not_Met"),F82=("Y"))</formula>
    </cfRule>
    <cfRule type="expression" dxfId="8" priority="10">
      <formula>AND($D$78=("Fully_Met"),F82=("N"))</formula>
    </cfRule>
  </conditionalFormatting>
  <conditionalFormatting sqref="F88">
    <cfRule type="expression" dxfId="7" priority="7">
      <formula>AND($D$86=("Not_Met"),F88=("Y"))</formula>
    </cfRule>
    <cfRule type="expression" dxfId="6" priority="8">
      <formula>AND($D$86=("Fully_Met"),F88=("N"))</formula>
    </cfRule>
  </conditionalFormatting>
  <conditionalFormatting sqref="F89">
    <cfRule type="expression" dxfId="5" priority="5">
      <formula>AND($D$86=("Not_Met"),F89=("Y"))</formula>
    </cfRule>
    <cfRule type="expression" dxfId="4" priority="6">
      <formula>AND($D$86=("Fully_Met"),F89=("N"))</formula>
    </cfRule>
  </conditionalFormatting>
  <conditionalFormatting sqref="F90">
    <cfRule type="expression" dxfId="3" priority="3">
      <formula>AND($D$86=("Not_Met"),F90=("Y"))</formula>
    </cfRule>
    <cfRule type="expression" dxfId="2" priority="4">
      <formula>AND($D$86=("Fully_Met"),F90=("N"))</formula>
    </cfRule>
  </conditionalFormatting>
  <conditionalFormatting sqref="F91">
    <cfRule type="expression" dxfId="1" priority="1">
      <formula>AND($D$86=("Not_Met"),F91=("Y"))</formula>
    </cfRule>
    <cfRule type="expression" dxfId="0" priority="2">
      <formula>AND($D$86=("Fully_Met"),F91=("N"))</formula>
    </cfRule>
  </conditionalFormatting>
  <dataValidations count="9">
    <dataValidation type="list" allowBlank="1" showInputMessage="1" showErrorMessage="1" sqref="D4 D12:D15 D22:D24 D30:D32 D36:D46 D53:D59 D61:D63 D66:D72 D76:D78 D83:D86">
      <formula1>Element</formula1>
    </dataValidation>
    <dataValidation type="list" allowBlank="1" showInputMessage="1" showErrorMessage="1" sqref="F87:F91">
      <formula1>INDIRECT(D$86)</formula1>
    </dataValidation>
    <dataValidation type="list" allowBlank="1" showInputMessage="1" showErrorMessage="1" sqref="F25:F29">
      <formula1>INDIRECT(D$24)</formula1>
    </dataValidation>
    <dataValidation type="list" allowBlank="1" showInputMessage="1" showErrorMessage="1" sqref="F33:F35">
      <formula1>INDIRECT(D$32)</formula1>
    </dataValidation>
    <dataValidation type="list" allowBlank="1" showInputMessage="1" showErrorMessage="1" sqref="F47:F52">
      <formula1>INDIRECT(D$46)</formula1>
    </dataValidation>
    <dataValidation type="list" allowBlank="1" showInputMessage="1" showErrorMessage="1" sqref="F60">
      <formula1>INDIRECT(D$59)</formula1>
    </dataValidation>
    <dataValidation type="list" allowBlank="1" showInputMessage="1" showErrorMessage="1" sqref="F64:F65">
      <formula1>INDIRECT(D$63)</formula1>
    </dataValidation>
    <dataValidation type="list" allowBlank="1" showInputMessage="1" showErrorMessage="1" sqref="F73:F75">
      <formula1>INDIRECT(D$72)</formula1>
    </dataValidation>
    <dataValidation type="list" allowBlank="1" showInputMessage="1" showErrorMessage="1" sqref="F79:F82">
      <formula1>INDIRECT(D$78)</formula1>
    </dataValidation>
  </dataValidations>
  <pageMargins left="0.7" right="0.7" top="0.75" bottom="0.75" header="0.3" footer="0.3"/>
  <pageSetup paperSize="9" orientation="portrait" r:id="rId1"/>
  <ignoredErrors>
    <ignoredError sqref="W4:W6"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options'!$E$1:$E$2</xm:f>
          </x14:formula1>
          <xm:sqref>F17:F21 F6:F11</xm:sqref>
        </x14:dataValidation>
        <x14:dataValidation type="list" allowBlank="1" showInputMessage="1" showErrorMessage="1">
          <x14:formula1>
            <xm:f>'Drop Down options'!$C$1:$C$2</xm:f>
          </x14:formula1>
          <xm:sqref>G4:O5 G12:O16 G22:O24 G30:O32 G36:O46 G53:O59 G61:O63 G66:O72 G76:O78 G83:O86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X12"/>
  <sheetViews>
    <sheetView zoomScale="70" zoomScaleNormal="70" workbookViewId="0">
      <pane ySplit="3" topLeftCell="A4" activePane="bottomLeft" state="frozen"/>
      <selection pane="bottomLeft" activeCell="D4" sqref="D4"/>
    </sheetView>
  </sheetViews>
  <sheetFormatPr defaultColWidth="9.109375" defaultRowHeight="25.8" x14ac:dyDescent="0.5"/>
  <cols>
    <col min="1" max="1" width="16.6640625" style="57" customWidth="1"/>
    <col min="2" max="2" width="10.33203125" style="59" customWidth="1"/>
    <col min="3" max="3" width="45.5546875" style="58" customWidth="1"/>
    <col min="4" max="4" width="20.6640625" style="66" customWidth="1"/>
    <col min="5" max="5" width="30.6640625" style="58" customWidth="1"/>
    <col min="6" max="6" width="8" style="66" customWidth="1"/>
    <col min="7" max="15" width="12.6640625" style="66" customWidth="1"/>
    <col min="16" max="16" width="55.6640625" style="74" customWidth="1"/>
    <col min="17" max="17" width="9.109375" style="62"/>
    <col min="18" max="20" width="9.109375" style="62" customWidth="1"/>
    <col min="21" max="21" width="11.5546875" style="62" customWidth="1"/>
    <col min="22" max="23" width="9.109375" style="62" customWidth="1"/>
    <col min="24" max="24" width="9.109375" style="82"/>
    <col min="25" max="16384" width="9.109375" style="57"/>
  </cols>
  <sheetData>
    <row r="1" spans="1:23" ht="35.25" customHeight="1" thickBot="1" x14ac:dyDescent="0.35">
      <c r="A1" s="198" t="s">
        <v>365</v>
      </c>
      <c r="B1" s="198"/>
      <c r="C1" s="198"/>
      <c r="D1" s="198"/>
      <c r="E1" s="198"/>
      <c r="F1" s="198"/>
      <c r="G1" s="198"/>
      <c r="H1" s="198"/>
      <c r="I1" s="198"/>
      <c r="J1" s="198"/>
      <c r="K1" s="198"/>
      <c r="L1" s="198"/>
      <c r="M1" s="198"/>
      <c r="N1" s="198"/>
      <c r="O1" s="198"/>
      <c r="P1" s="198"/>
    </row>
    <row r="2" spans="1:23" ht="63.75" customHeight="1" x14ac:dyDescent="0.3">
      <c r="A2" s="100" t="s">
        <v>340</v>
      </c>
      <c r="B2" s="101" t="s">
        <v>17</v>
      </c>
      <c r="C2" s="102" t="s">
        <v>0</v>
      </c>
      <c r="D2" s="103" t="s">
        <v>46</v>
      </c>
      <c r="E2" s="199" t="s">
        <v>1</v>
      </c>
      <c r="F2" s="201"/>
      <c r="G2" s="199" t="s">
        <v>45</v>
      </c>
      <c r="H2" s="200"/>
      <c r="I2" s="200"/>
      <c r="J2" s="200"/>
      <c r="K2" s="200"/>
      <c r="L2" s="200"/>
      <c r="M2" s="200"/>
      <c r="N2" s="200"/>
      <c r="O2" s="201"/>
      <c r="P2" s="103" t="s">
        <v>3</v>
      </c>
    </row>
    <row r="3" spans="1:23" ht="35.25" customHeight="1" thickBot="1" x14ac:dyDescent="0.35">
      <c r="A3" s="104"/>
      <c r="B3" s="105"/>
      <c r="C3" s="106"/>
      <c r="D3" s="108" t="s">
        <v>2</v>
      </c>
      <c r="E3" s="202" t="s">
        <v>18</v>
      </c>
      <c r="F3" s="203"/>
      <c r="G3" s="107" t="s">
        <v>8</v>
      </c>
      <c r="H3" s="107" t="s">
        <v>9</v>
      </c>
      <c r="I3" s="107" t="s">
        <v>10</v>
      </c>
      <c r="J3" s="107" t="s">
        <v>11</v>
      </c>
      <c r="K3" s="107" t="s">
        <v>12</v>
      </c>
      <c r="L3" s="107" t="s">
        <v>13</v>
      </c>
      <c r="M3" s="107" t="s">
        <v>14</v>
      </c>
      <c r="N3" s="107" t="s">
        <v>15</v>
      </c>
      <c r="O3" s="107" t="s">
        <v>16</v>
      </c>
      <c r="P3" s="109" t="s">
        <v>4</v>
      </c>
    </row>
    <row r="4" spans="1:23" ht="237" customHeight="1" thickBot="1" x14ac:dyDescent="0.55000000000000004">
      <c r="A4" s="52" t="s">
        <v>366</v>
      </c>
      <c r="B4" s="54">
        <v>22.1</v>
      </c>
      <c r="C4" s="55" t="s">
        <v>278</v>
      </c>
      <c r="D4" s="125"/>
      <c r="E4" s="56"/>
      <c r="F4" s="78"/>
      <c r="G4" s="120"/>
      <c r="H4" s="120"/>
      <c r="I4" s="120"/>
      <c r="J4" s="120"/>
      <c r="K4" s="120"/>
      <c r="L4" s="120"/>
      <c r="M4" s="120"/>
      <c r="N4" s="120"/>
      <c r="O4" s="120"/>
      <c r="P4" s="121"/>
      <c r="R4" s="62" t="str">
        <f>IF(OR(D4="Fully_Met",D4="Partially_Met"),"Yes", "No")</f>
        <v>No</v>
      </c>
      <c r="S4" s="62" t="str">
        <f>IF(OR(G4="Yes",H4="Yes",I4="Yes",J4="Yes", K4="Yes", L4="Yes", M4="Yes", N4="Yes", O4="Yes"), "OK", "Not")</f>
        <v>Not</v>
      </c>
      <c r="T4" s="62" t="str">
        <f>IF(AND(R4="Yes", S4="OK"),"com","inc")</f>
        <v>inc</v>
      </c>
      <c r="U4" s="62" t="s">
        <v>400</v>
      </c>
      <c r="V4" s="62">
        <f>SUM(COUNTIFS(D4:D12,{"Fully_Met","Partially_Met"}))</f>
        <v>0</v>
      </c>
      <c r="W4" s="180" t="e">
        <f>V5/V4</f>
        <v>#DIV/0!</v>
      </c>
    </row>
    <row r="5" spans="1:23" ht="53.25" customHeight="1" x14ac:dyDescent="0.5">
      <c r="A5" s="208" t="s">
        <v>367</v>
      </c>
      <c r="B5" s="42">
        <v>23.1</v>
      </c>
      <c r="C5" s="53" t="s">
        <v>279</v>
      </c>
      <c r="D5" s="85"/>
      <c r="E5" s="5"/>
      <c r="F5" s="73"/>
      <c r="G5" s="83"/>
      <c r="H5" s="83"/>
      <c r="I5" s="83"/>
      <c r="J5" s="83"/>
      <c r="K5" s="83"/>
      <c r="L5" s="83"/>
      <c r="M5" s="83"/>
      <c r="N5" s="83"/>
      <c r="O5" s="83"/>
      <c r="P5" s="122"/>
      <c r="R5" s="62" t="str">
        <f t="shared" ref="R5:R12" si="0">IF(OR(D5="Fully_Met",D5="Partially_Met"),"Yes", "No")</f>
        <v>No</v>
      </c>
      <c r="S5" s="62" t="str">
        <f t="shared" ref="S5:S12" si="1">IF(OR(G5="Yes",H5="Yes",I5="Yes",J5="Yes", K5="Yes", L5="Yes", M5="Yes", N5="Yes", O5="Yes"), "OK", "Not")</f>
        <v>Not</v>
      </c>
      <c r="T5" s="62" t="str">
        <f t="shared" ref="T5:T12" si="2">IF(AND(R5="Yes", S5="OK"),"com","inc")</f>
        <v>inc</v>
      </c>
      <c r="U5" s="62" t="s">
        <v>401</v>
      </c>
      <c r="V5" s="62">
        <f>COUNTIF(T4:T12,"Com")</f>
        <v>0</v>
      </c>
      <c r="W5" s="180" t="e">
        <f>1-W4</f>
        <v>#DIV/0!</v>
      </c>
    </row>
    <row r="6" spans="1:23" ht="65.25" customHeight="1" x14ac:dyDescent="0.5">
      <c r="A6" s="208"/>
      <c r="B6" s="43">
        <v>23.2</v>
      </c>
      <c r="C6" s="3" t="s">
        <v>280</v>
      </c>
      <c r="D6" s="85"/>
      <c r="E6" s="1"/>
      <c r="F6" s="72"/>
      <c r="G6" s="83"/>
      <c r="H6" s="83"/>
      <c r="I6" s="83"/>
      <c r="J6" s="83"/>
      <c r="K6" s="83"/>
      <c r="L6" s="83"/>
      <c r="M6" s="83"/>
      <c r="N6" s="83"/>
      <c r="O6" s="83"/>
      <c r="P6" s="123"/>
      <c r="R6" s="62" t="str">
        <f t="shared" si="0"/>
        <v>No</v>
      </c>
      <c r="S6" s="62" t="str">
        <f t="shared" si="1"/>
        <v>Not</v>
      </c>
      <c r="T6" s="62" t="str">
        <f t="shared" si="2"/>
        <v>inc</v>
      </c>
    </row>
    <row r="7" spans="1:23" ht="59.25" customHeight="1" x14ac:dyDescent="0.5">
      <c r="A7" s="208"/>
      <c r="B7" s="43">
        <v>23.3</v>
      </c>
      <c r="C7" s="3" t="s">
        <v>281</v>
      </c>
      <c r="D7" s="85"/>
      <c r="E7" s="1"/>
      <c r="F7" s="72"/>
      <c r="G7" s="83"/>
      <c r="H7" s="83"/>
      <c r="I7" s="83"/>
      <c r="J7" s="83"/>
      <c r="K7" s="83"/>
      <c r="L7" s="83"/>
      <c r="M7" s="83"/>
      <c r="N7" s="83"/>
      <c r="O7" s="83"/>
      <c r="P7" s="123"/>
      <c r="R7" s="62" t="str">
        <f t="shared" si="0"/>
        <v>No</v>
      </c>
      <c r="S7" s="62" t="str">
        <f t="shared" si="1"/>
        <v>Not</v>
      </c>
      <c r="T7" s="62" t="str">
        <f t="shared" si="2"/>
        <v>inc</v>
      </c>
    </row>
    <row r="8" spans="1:23" ht="72" customHeight="1" x14ac:dyDescent="0.5">
      <c r="A8" s="208"/>
      <c r="B8" s="43">
        <v>23.4</v>
      </c>
      <c r="C8" s="3" t="s">
        <v>282</v>
      </c>
      <c r="D8" s="85"/>
      <c r="E8" s="1"/>
      <c r="F8" s="72"/>
      <c r="G8" s="83"/>
      <c r="H8" s="83"/>
      <c r="I8" s="83"/>
      <c r="J8" s="83"/>
      <c r="K8" s="83"/>
      <c r="L8" s="83"/>
      <c r="M8" s="83"/>
      <c r="N8" s="83"/>
      <c r="O8" s="83"/>
      <c r="P8" s="123"/>
      <c r="R8" s="62" t="str">
        <f t="shared" si="0"/>
        <v>No</v>
      </c>
      <c r="S8" s="62" t="str">
        <f t="shared" si="1"/>
        <v>Not</v>
      </c>
      <c r="T8" s="62" t="str">
        <f t="shared" si="2"/>
        <v>inc</v>
      </c>
    </row>
    <row r="9" spans="1:23" ht="69.75" customHeight="1" x14ac:dyDescent="0.5">
      <c r="A9" s="208"/>
      <c r="B9" s="43">
        <v>23.5</v>
      </c>
      <c r="C9" s="3" t="s">
        <v>283</v>
      </c>
      <c r="D9" s="85"/>
      <c r="E9" s="1"/>
      <c r="F9" s="72"/>
      <c r="G9" s="83"/>
      <c r="H9" s="83"/>
      <c r="I9" s="83"/>
      <c r="J9" s="83"/>
      <c r="K9" s="83"/>
      <c r="L9" s="83"/>
      <c r="M9" s="83"/>
      <c r="N9" s="83"/>
      <c r="O9" s="83"/>
      <c r="P9" s="123"/>
      <c r="R9" s="62" t="str">
        <f t="shared" si="0"/>
        <v>No</v>
      </c>
      <c r="S9" s="62" t="str">
        <f t="shared" si="1"/>
        <v>Not</v>
      </c>
      <c r="T9" s="62" t="str">
        <f t="shared" si="2"/>
        <v>inc</v>
      </c>
    </row>
    <row r="10" spans="1:23" ht="97.5" customHeight="1" x14ac:dyDescent="0.5">
      <c r="A10" s="208"/>
      <c r="B10" s="43">
        <v>23.6</v>
      </c>
      <c r="C10" s="3" t="s">
        <v>284</v>
      </c>
      <c r="D10" s="85"/>
      <c r="E10" s="1"/>
      <c r="F10" s="72"/>
      <c r="G10" s="83"/>
      <c r="H10" s="83"/>
      <c r="I10" s="83"/>
      <c r="J10" s="83"/>
      <c r="K10" s="83"/>
      <c r="L10" s="83"/>
      <c r="M10" s="83"/>
      <c r="N10" s="83"/>
      <c r="O10" s="83"/>
      <c r="P10" s="123"/>
      <c r="R10" s="62" t="str">
        <f t="shared" si="0"/>
        <v>No</v>
      </c>
      <c r="S10" s="62" t="str">
        <f t="shared" si="1"/>
        <v>Not</v>
      </c>
      <c r="T10" s="62" t="str">
        <f t="shared" si="2"/>
        <v>inc</v>
      </c>
    </row>
    <row r="11" spans="1:23" ht="81" customHeight="1" x14ac:dyDescent="0.5">
      <c r="A11" s="208"/>
      <c r="B11" s="43">
        <v>23.7</v>
      </c>
      <c r="C11" s="3" t="s">
        <v>285</v>
      </c>
      <c r="D11" s="85"/>
      <c r="E11" s="1"/>
      <c r="F11" s="72"/>
      <c r="G11" s="83"/>
      <c r="H11" s="83"/>
      <c r="I11" s="83"/>
      <c r="J11" s="83"/>
      <c r="K11" s="83"/>
      <c r="L11" s="83"/>
      <c r="M11" s="83"/>
      <c r="N11" s="83"/>
      <c r="O11" s="83"/>
      <c r="P11" s="123"/>
      <c r="R11" s="62" t="str">
        <f t="shared" si="0"/>
        <v>No</v>
      </c>
      <c r="S11" s="62" t="str">
        <f t="shared" si="1"/>
        <v>Not</v>
      </c>
      <c r="T11" s="62" t="str">
        <f t="shared" si="2"/>
        <v>inc</v>
      </c>
    </row>
    <row r="12" spans="1:23" ht="105.75" customHeight="1" thickBot="1" x14ac:dyDescent="0.55000000000000004">
      <c r="A12" s="209"/>
      <c r="B12" s="44">
        <v>23.8</v>
      </c>
      <c r="C12" s="4" t="s">
        <v>286</v>
      </c>
      <c r="D12" s="86"/>
      <c r="E12" s="2"/>
      <c r="F12" s="71"/>
      <c r="G12" s="94"/>
      <c r="H12" s="94"/>
      <c r="I12" s="94"/>
      <c r="J12" s="94"/>
      <c r="K12" s="94"/>
      <c r="L12" s="94"/>
      <c r="M12" s="94"/>
      <c r="N12" s="94"/>
      <c r="O12" s="94"/>
      <c r="P12" s="124"/>
      <c r="R12" s="62" t="str">
        <f t="shared" si="0"/>
        <v>No</v>
      </c>
      <c r="S12" s="62" t="str">
        <f t="shared" si="1"/>
        <v>Not</v>
      </c>
      <c r="T12" s="62" t="str">
        <f t="shared" si="2"/>
        <v>inc</v>
      </c>
    </row>
  </sheetData>
  <sheetProtection selectLockedCells="1"/>
  <mergeCells count="5">
    <mergeCell ref="E2:F2"/>
    <mergeCell ref="G2:O2"/>
    <mergeCell ref="E3:F3"/>
    <mergeCell ref="A5:A12"/>
    <mergeCell ref="A1:P1"/>
  </mergeCells>
  <dataValidations count="1">
    <dataValidation type="list" allowBlank="1" showInputMessage="1" showErrorMessage="1" sqref="D4:D12">
      <formula1>Element</formula1>
    </dataValidation>
  </dataValidations>
  <pageMargins left="0.7" right="0.7" top="0.75" bottom="0.75" header="0.3" footer="0.3"/>
  <pageSetup paperSize="9" orientation="portrait" r:id="rId1"/>
  <ignoredErrors>
    <ignoredError sqref="W4:W5"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options'!$C$1:$C$2</xm:f>
          </x14:formula1>
          <xm:sqref>G4:O12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A1:K216"/>
  <sheetViews>
    <sheetView topLeftCell="B1" zoomScale="70" zoomScaleNormal="70" workbookViewId="0">
      <pane ySplit="3" topLeftCell="A4" activePane="bottomLeft" state="frozen"/>
      <selection activeCell="B1" sqref="B1"/>
      <selection pane="bottomLeft" activeCell="D4" sqref="D4"/>
    </sheetView>
  </sheetViews>
  <sheetFormatPr defaultColWidth="9.109375" defaultRowHeight="25.8" x14ac:dyDescent="0.5"/>
  <cols>
    <col min="1" max="1" width="14.6640625" style="57" hidden="1" customWidth="1"/>
    <col min="2" max="2" width="10.33203125" style="59" customWidth="1"/>
    <col min="3" max="3" width="45.5546875" style="58" customWidth="1"/>
    <col min="4" max="4" width="20.6640625" style="134" customWidth="1"/>
    <col min="5" max="5" width="30.6640625" style="58" hidden="1" customWidth="1"/>
    <col min="6" max="6" width="8" style="66" hidden="1" customWidth="1"/>
    <col min="7" max="7" width="70.6640625" style="57" customWidth="1"/>
    <col min="8" max="10" width="44" style="57" customWidth="1"/>
    <col min="11" max="11" width="100.6640625" style="57" customWidth="1"/>
    <col min="12" max="16384" width="9.109375" style="57"/>
  </cols>
  <sheetData>
    <row r="1" spans="1:11" ht="55.5" customHeight="1" thickBot="1" x14ac:dyDescent="0.35">
      <c r="A1" s="216" t="s">
        <v>397</v>
      </c>
      <c r="B1" s="216"/>
      <c r="C1" s="216"/>
      <c r="D1" s="216"/>
      <c r="E1" s="217"/>
      <c r="F1" s="217"/>
      <c r="G1" s="216"/>
      <c r="H1" s="216"/>
      <c r="I1" s="216"/>
      <c r="J1" s="216"/>
      <c r="K1" s="216"/>
    </row>
    <row r="2" spans="1:11" ht="66" customHeight="1" thickBot="1" x14ac:dyDescent="0.35">
      <c r="A2" s="100" t="s">
        <v>340</v>
      </c>
      <c r="B2" s="133" t="s">
        <v>17</v>
      </c>
      <c r="C2" s="143" t="s">
        <v>0</v>
      </c>
      <c r="D2" s="133" t="s">
        <v>46</v>
      </c>
      <c r="E2" s="199" t="s">
        <v>1</v>
      </c>
      <c r="F2" s="201"/>
      <c r="G2" s="133" t="s">
        <v>380</v>
      </c>
      <c r="H2" s="133" t="s">
        <v>381</v>
      </c>
      <c r="I2" s="133" t="s">
        <v>382</v>
      </c>
      <c r="J2" s="133" t="s">
        <v>383</v>
      </c>
      <c r="K2" s="133" t="s">
        <v>384</v>
      </c>
    </row>
    <row r="3" spans="1:11" ht="24" customHeight="1" thickBot="1" x14ac:dyDescent="0.35">
      <c r="A3" s="104"/>
      <c r="B3" s="164"/>
      <c r="C3" s="165"/>
      <c r="D3" s="166"/>
      <c r="E3" s="202" t="s">
        <v>18</v>
      </c>
      <c r="F3" s="203"/>
      <c r="G3" s="175"/>
      <c r="H3" s="175"/>
      <c r="I3" s="175"/>
      <c r="J3" s="175"/>
      <c r="K3" s="175"/>
    </row>
    <row r="4" spans="1:11" s="58" customFormat="1" ht="65.25" customHeight="1" x14ac:dyDescent="0.3">
      <c r="A4" s="219" t="s">
        <v>344</v>
      </c>
      <c r="B4" s="167">
        <v>1.1000000000000001</v>
      </c>
      <c r="C4" s="6" t="s">
        <v>5</v>
      </c>
      <c r="D4" s="113">
        <f>'Domain 1'!D4</f>
        <v>0</v>
      </c>
      <c r="E4" s="154"/>
      <c r="F4" s="136"/>
      <c r="G4" s="144"/>
      <c r="H4" s="144"/>
      <c r="I4" s="144"/>
      <c r="J4" s="144"/>
      <c r="K4" s="144"/>
    </row>
    <row r="5" spans="1:11" s="58" customFormat="1" ht="104.25" customHeight="1" x14ac:dyDescent="0.3">
      <c r="A5" s="220"/>
      <c r="B5" s="167">
        <v>1.2</v>
      </c>
      <c r="C5" s="6" t="s">
        <v>6</v>
      </c>
      <c r="D5" s="113">
        <f>'Domain 1'!D5</f>
        <v>0</v>
      </c>
      <c r="E5" s="154"/>
      <c r="F5" s="136"/>
      <c r="G5" s="144"/>
      <c r="H5" s="144"/>
      <c r="I5" s="144"/>
      <c r="J5" s="144"/>
      <c r="K5" s="144"/>
    </row>
    <row r="6" spans="1:11" s="58" customFormat="1" ht="104.25" customHeight="1" thickBot="1" x14ac:dyDescent="0.35">
      <c r="A6" s="221"/>
      <c r="B6" s="167">
        <v>1.4</v>
      </c>
      <c r="C6" s="11" t="s">
        <v>7</v>
      </c>
      <c r="D6" s="113">
        <f>'Domain 1'!D6</f>
        <v>0</v>
      </c>
      <c r="E6" s="155"/>
      <c r="F6" s="146"/>
      <c r="G6" s="144"/>
      <c r="H6" s="144"/>
      <c r="I6" s="144"/>
      <c r="J6" s="144"/>
      <c r="K6" s="144"/>
    </row>
    <row r="7" spans="1:11" s="58" customFormat="1" ht="104.25" customHeight="1" x14ac:dyDescent="0.3">
      <c r="A7" s="222" t="s">
        <v>345</v>
      </c>
      <c r="B7" s="168">
        <v>2.1</v>
      </c>
      <c r="C7" s="21" t="s">
        <v>385</v>
      </c>
      <c r="D7" s="113">
        <f>'Domain 1'!D7</f>
        <v>0</v>
      </c>
      <c r="E7" s="156"/>
      <c r="F7" s="147"/>
      <c r="G7" s="144"/>
      <c r="H7" s="144"/>
      <c r="I7" s="144"/>
      <c r="J7" s="144"/>
      <c r="K7" s="144"/>
    </row>
    <row r="8" spans="1:11" s="58" customFormat="1" ht="104.25" customHeight="1" x14ac:dyDescent="0.3">
      <c r="A8" s="224"/>
      <c r="B8" s="168" t="s">
        <v>19</v>
      </c>
      <c r="C8" s="11" t="s">
        <v>20</v>
      </c>
      <c r="D8" s="113">
        <f>'Domain 1'!F8</f>
        <v>0</v>
      </c>
      <c r="F8" s="135"/>
      <c r="G8" s="144"/>
      <c r="H8" s="144"/>
      <c r="I8" s="144"/>
      <c r="J8" s="144"/>
      <c r="K8" s="144"/>
    </row>
    <row r="9" spans="1:11" s="58" customFormat="1" ht="104.25" customHeight="1" x14ac:dyDescent="0.3">
      <c r="A9" s="224"/>
      <c r="B9" s="168" t="s">
        <v>21</v>
      </c>
      <c r="C9" s="11" t="s">
        <v>22</v>
      </c>
      <c r="D9" s="113">
        <f>'Domain 1'!F9</f>
        <v>0</v>
      </c>
      <c r="F9" s="135"/>
      <c r="G9" s="144"/>
      <c r="H9" s="144"/>
      <c r="I9" s="144"/>
      <c r="J9" s="144"/>
      <c r="K9" s="144"/>
    </row>
    <row r="10" spans="1:11" s="58" customFormat="1" ht="104.25" customHeight="1" x14ac:dyDescent="0.3">
      <c r="A10" s="224"/>
      <c r="B10" s="168" t="s">
        <v>23</v>
      </c>
      <c r="C10" s="11" t="s">
        <v>24</v>
      </c>
      <c r="D10" s="113">
        <f>'Domain 1'!F10</f>
        <v>0</v>
      </c>
      <c r="F10" s="135"/>
      <c r="G10" s="144"/>
      <c r="H10" s="144"/>
      <c r="I10" s="144"/>
      <c r="J10" s="144"/>
      <c r="K10" s="144"/>
    </row>
    <row r="11" spans="1:11" s="58" customFormat="1" ht="104.25" customHeight="1" x14ac:dyDescent="0.3">
      <c r="A11" s="224"/>
      <c r="B11" s="168" t="s">
        <v>25</v>
      </c>
      <c r="C11" s="11" t="s">
        <v>26</v>
      </c>
      <c r="D11" s="113">
        <f>'Domain 1'!F11</f>
        <v>0</v>
      </c>
      <c r="F11" s="135"/>
      <c r="G11" s="144"/>
      <c r="H11" s="144"/>
      <c r="I11" s="144"/>
      <c r="J11" s="144"/>
      <c r="K11" s="144"/>
    </row>
    <row r="12" spans="1:11" s="58" customFormat="1" ht="104.25" customHeight="1" x14ac:dyDescent="0.3">
      <c r="A12" s="224"/>
      <c r="B12" s="168" t="s">
        <v>27</v>
      </c>
      <c r="C12" s="6" t="s">
        <v>28</v>
      </c>
      <c r="D12" s="113">
        <f>'Domain 1'!F12</f>
        <v>0</v>
      </c>
      <c r="F12" s="135"/>
      <c r="G12" s="144"/>
      <c r="H12" s="144"/>
      <c r="I12" s="144"/>
      <c r="J12" s="144"/>
      <c r="K12" s="144"/>
    </row>
    <row r="13" spans="1:11" s="58" customFormat="1" ht="104.25" customHeight="1" x14ac:dyDescent="0.3">
      <c r="A13" s="224"/>
      <c r="B13" s="168" t="s">
        <v>29</v>
      </c>
      <c r="C13" s="6" t="s">
        <v>30</v>
      </c>
      <c r="D13" s="113">
        <f>'Domain 1'!F13</f>
        <v>0</v>
      </c>
      <c r="F13" s="135"/>
      <c r="G13" s="144"/>
      <c r="H13" s="144"/>
      <c r="I13" s="144"/>
      <c r="J13" s="144"/>
      <c r="K13" s="144"/>
    </row>
    <row r="14" spans="1:11" s="58" customFormat="1" ht="104.25" customHeight="1" x14ac:dyDescent="0.3">
      <c r="A14" s="224"/>
      <c r="B14" s="168">
        <v>2.2000000000000002</v>
      </c>
      <c r="C14" s="21" t="s">
        <v>31</v>
      </c>
      <c r="D14" s="113">
        <f>'Domain 1'!D14</f>
        <v>0</v>
      </c>
      <c r="E14" s="157"/>
      <c r="F14" s="148"/>
      <c r="G14" s="144"/>
      <c r="H14" s="144"/>
      <c r="I14" s="144"/>
      <c r="J14" s="144"/>
      <c r="K14" s="144"/>
    </row>
    <row r="15" spans="1:11" s="58" customFormat="1" ht="104.25" customHeight="1" x14ac:dyDescent="0.3">
      <c r="A15" s="224"/>
      <c r="B15" s="168" t="s">
        <v>32</v>
      </c>
      <c r="C15" s="21" t="s">
        <v>33</v>
      </c>
      <c r="D15" s="113">
        <f>'Domain 1'!F15</f>
        <v>0</v>
      </c>
      <c r="F15" s="135"/>
      <c r="G15" s="144"/>
      <c r="H15" s="144"/>
      <c r="I15" s="144"/>
      <c r="J15" s="144"/>
      <c r="K15" s="144"/>
    </row>
    <row r="16" spans="1:11" s="58" customFormat="1" ht="104.25" customHeight="1" x14ac:dyDescent="0.3">
      <c r="A16" s="224"/>
      <c r="B16" s="168" t="s">
        <v>34</v>
      </c>
      <c r="C16" s="21" t="s">
        <v>287</v>
      </c>
      <c r="D16" s="113">
        <f>'Domain 1'!F16</f>
        <v>0</v>
      </c>
      <c r="F16" s="135"/>
      <c r="G16" s="144"/>
      <c r="H16" s="144"/>
      <c r="I16" s="144"/>
      <c r="J16" s="144"/>
      <c r="K16" s="144"/>
    </row>
    <row r="17" spans="1:11" s="58" customFormat="1" ht="104.25" customHeight="1" x14ac:dyDescent="0.3">
      <c r="A17" s="224"/>
      <c r="B17" s="168">
        <v>2.2999999999999998</v>
      </c>
      <c r="C17" s="6" t="s">
        <v>35</v>
      </c>
      <c r="D17" s="113">
        <f>'Domain 1'!D17</f>
        <v>0</v>
      </c>
      <c r="E17" s="157"/>
      <c r="F17" s="148"/>
      <c r="G17" s="144"/>
      <c r="H17" s="144"/>
      <c r="I17" s="144"/>
      <c r="J17" s="144"/>
      <c r="K17" s="144"/>
    </row>
    <row r="18" spans="1:11" s="58" customFormat="1" ht="104.25" customHeight="1" x14ac:dyDescent="0.3">
      <c r="A18" s="224"/>
      <c r="B18" s="168" t="s">
        <v>36</v>
      </c>
      <c r="C18" s="21" t="s">
        <v>37</v>
      </c>
      <c r="D18" s="113">
        <f>'Domain 1'!F18</f>
        <v>0</v>
      </c>
      <c r="F18" s="135"/>
      <c r="G18" s="144"/>
      <c r="H18" s="144"/>
      <c r="I18" s="144"/>
      <c r="J18" s="144"/>
      <c r="K18" s="144"/>
    </row>
    <row r="19" spans="1:11" s="58" customFormat="1" ht="104.25" customHeight="1" x14ac:dyDescent="0.3">
      <c r="A19" s="224"/>
      <c r="B19" s="168" t="s">
        <v>38</v>
      </c>
      <c r="C19" s="21" t="s">
        <v>39</v>
      </c>
      <c r="D19" s="113">
        <f>'Domain 1'!F19</f>
        <v>0</v>
      </c>
      <c r="F19" s="135"/>
      <c r="G19" s="144"/>
      <c r="H19" s="144"/>
      <c r="I19" s="144"/>
      <c r="J19" s="144"/>
      <c r="K19" s="144"/>
    </row>
    <row r="20" spans="1:11" s="58" customFormat="1" ht="104.25" customHeight="1" thickBot="1" x14ac:dyDescent="0.35">
      <c r="A20" s="223"/>
      <c r="B20" s="168" t="s">
        <v>40</v>
      </c>
      <c r="C20" s="21" t="s">
        <v>41</v>
      </c>
      <c r="D20" s="113">
        <f>'Domain 1'!F20</f>
        <v>0</v>
      </c>
      <c r="F20" s="135"/>
      <c r="G20" s="144"/>
      <c r="H20" s="144"/>
      <c r="I20" s="144"/>
      <c r="J20" s="144"/>
      <c r="K20" s="144"/>
    </row>
    <row r="21" spans="1:11" s="58" customFormat="1" ht="104.25" customHeight="1" x14ac:dyDescent="0.3">
      <c r="A21" s="219" t="s">
        <v>346</v>
      </c>
      <c r="B21" s="168">
        <v>3.1</v>
      </c>
      <c r="C21" s="21" t="s">
        <v>42</v>
      </c>
      <c r="D21" s="113">
        <f>'Domain 1'!D21</f>
        <v>0</v>
      </c>
      <c r="E21" s="154"/>
      <c r="F21" s="136"/>
      <c r="G21" s="144"/>
      <c r="H21" s="144"/>
      <c r="I21" s="144"/>
      <c r="J21" s="144"/>
      <c r="K21" s="144"/>
    </row>
    <row r="22" spans="1:11" s="58" customFormat="1" ht="104.25" customHeight="1" x14ac:dyDescent="0.3">
      <c r="A22" s="220"/>
      <c r="B22" s="168">
        <v>3.2</v>
      </c>
      <c r="C22" s="21" t="s">
        <v>43</v>
      </c>
      <c r="D22" s="113">
        <f>'Domain 1'!D22</f>
        <v>0</v>
      </c>
      <c r="E22" s="154"/>
      <c r="F22" s="136"/>
      <c r="G22" s="144"/>
      <c r="H22" s="144"/>
      <c r="I22" s="144"/>
      <c r="J22" s="144"/>
      <c r="K22" s="144"/>
    </row>
    <row r="23" spans="1:11" s="58" customFormat="1" ht="104.25" customHeight="1" thickBot="1" x14ac:dyDescent="0.35">
      <c r="A23" s="221"/>
      <c r="B23" s="168">
        <v>3.3</v>
      </c>
      <c r="C23" s="21" t="s">
        <v>44</v>
      </c>
      <c r="D23" s="113">
        <f>'Domain 1'!D23</f>
        <v>0</v>
      </c>
      <c r="E23" s="155"/>
      <c r="F23" s="146"/>
      <c r="G23" s="144"/>
      <c r="H23" s="144"/>
      <c r="I23" s="144"/>
      <c r="J23" s="144"/>
      <c r="K23" s="144"/>
    </row>
    <row r="24" spans="1:11" s="58" customFormat="1" ht="122.25" customHeight="1" x14ac:dyDescent="0.3">
      <c r="A24" s="219" t="s">
        <v>343</v>
      </c>
      <c r="B24" s="167">
        <v>4.0999999999999996</v>
      </c>
      <c r="C24" s="6" t="s">
        <v>47</v>
      </c>
      <c r="D24" s="113">
        <f>'Domain 2'!D4</f>
        <v>0</v>
      </c>
      <c r="E24" s="154"/>
      <c r="F24" s="137"/>
      <c r="G24" s="144"/>
      <c r="H24" s="144"/>
      <c r="I24" s="144"/>
      <c r="J24" s="144"/>
      <c r="K24" s="144"/>
    </row>
    <row r="25" spans="1:11" s="58" customFormat="1" ht="122.25" customHeight="1" x14ac:dyDescent="0.3">
      <c r="A25" s="220"/>
      <c r="B25" s="167">
        <v>4.2</v>
      </c>
      <c r="C25" s="6" t="s">
        <v>48</v>
      </c>
      <c r="D25" s="113">
        <f>'Domain 2'!D5</f>
        <v>0</v>
      </c>
      <c r="E25" s="154"/>
      <c r="F25" s="137"/>
      <c r="G25" s="144"/>
      <c r="H25" s="144"/>
      <c r="I25" s="144"/>
      <c r="J25" s="144"/>
      <c r="K25" s="144"/>
    </row>
    <row r="26" spans="1:11" s="58" customFormat="1" ht="104.25" customHeight="1" thickBot="1" x14ac:dyDescent="0.35">
      <c r="A26" s="221"/>
      <c r="B26" s="167">
        <v>4.3</v>
      </c>
      <c r="C26" s="11" t="s">
        <v>49</v>
      </c>
      <c r="D26" s="113">
        <f>'Domain 2'!D6</f>
        <v>0</v>
      </c>
      <c r="E26" s="155"/>
      <c r="F26" s="149"/>
      <c r="G26" s="144"/>
      <c r="H26" s="144"/>
      <c r="I26" s="144"/>
      <c r="J26" s="144"/>
      <c r="K26" s="144"/>
    </row>
    <row r="27" spans="1:11" s="58" customFormat="1" ht="104.25" customHeight="1" x14ac:dyDescent="0.3">
      <c r="A27" s="222" t="s">
        <v>347</v>
      </c>
      <c r="B27" s="168">
        <v>5.0999999999999996</v>
      </c>
      <c r="C27" s="21" t="s">
        <v>50</v>
      </c>
      <c r="D27" s="113">
        <f>'Domain 2'!D7</f>
        <v>0</v>
      </c>
      <c r="E27" s="156"/>
      <c r="F27" s="138"/>
      <c r="G27" s="144"/>
      <c r="H27" s="144"/>
      <c r="I27" s="144"/>
      <c r="J27" s="144"/>
      <c r="K27" s="144"/>
    </row>
    <row r="28" spans="1:11" s="58" customFormat="1" ht="104.25" customHeight="1" thickBot="1" x14ac:dyDescent="0.35">
      <c r="A28" s="223"/>
      <c r="B28" s="168">
        <v>5.3</v>
      </c>
      <c r="C28" s="16" t="s">
        <v>51</v>
      </c>
      <c r="D28" s="113">
        <f>'Domain 2'!D8</f>
        <v>0</v>
      </c>
      <c r="E28" s="155"/>
      <c r="F28" s="149"/>
      <c r="G28" s="144"/>
      <c r="H28" s="144"/>
      <c r="I28" s="144"/>
      <c r="J28" s="144"/>
      <c r="K28" s="144"/>
    </row>
    <row r="29" spans="1:11" s="58" customFormat="1" ht="104.25" customHeight="1" x14ac:dyDescent="0.3">
      <c r="A29" s="219" t="s">
        <v>348</v>
      </c>
      <c r="B29" s="168">
        <v>6.2</v>
      </c>
      <c r="C29" s="16" t="s">
        <v>52</v>
      </c>
      <c r="D29" s="113">
        <f>'Domain 2'!D9</f>
        <v>0</v>
      </c>
      <c r="E29" s="156"/>
      <c r="F29" s="138"/>
      <c r="G29" s="144"/>
      <c r="H29" s="144"/>
      <c r="I29" s="144"/>
      <c r="J29" s="144"/>
      <c r="K29" s="144"/>
    </row>
    <row r="30" spans="1:11" s="58" customFormat="1" ht="104.25" customHeight="1" x14ac:dyDescent="0.3">
      <c r="A30" s="220"/>
      <c r="B30" s="168">
        <v>6.4</v>
      </c>
      <c r="C30" s="16" t="s">
        <v>53</v>
      </c>
      <c r="D30" s="113">
        <f>'Domain 2'!D10</f>
        <v>0</v>
      </c>
      <c r="E30" s="154"/>
      <c r="F30" s="137"/>
      <c r="G30" s="144"/>
      <c r="H30" s="144"/>
      <c r="I30" s="144"/>
      <c r="J30" s="144"/>
      <c r="K30" s="144"/>
    </row>
    <row r="31" spans="1:11" s="58" customFormat="1" ht="138" customHeight="1" x14ac:dyDescent="0.3">
      <c r="A31" s="220"/>
      <c r="B31" s="168">
        <v>6.5</v>
      </c>
      <c r="C31" s="16" t="s">
        <v>54</v>
      </c>
      <c r="D31" s="113">
        <f>'Domain 2'!D11</f>
        <v>0</v>
      </c>
      <c r="E31" s="154"/>
      <c r="F31" s="137"/>
      <c r="G31" s="144"/>
      <c r="H31" s="144"/>
      <c r="I31" s="144"/>
      <c r="J31" s="144"/>
      <c r="K31" s="144"/>
    </row>
    <row r="32" spans="1:11" s="58" customFormat="1" ht="104.25" customHeight="1" x14ac:dyDescent="0.3">
      <c r="A32" s="220"/>
      <c r="B32" s="168">
        <v>6.6</v>
      </c>
      <c r="C32" s="16" t="s">
        <v>55</v>
      </c>
      <c r="D32" s="113">
        <f>'Domain 2'!D12</f>
        <v>0</v>
      </c>
      <c r="E32" s="154"/>
      <c r="F32" s="137"/>
      <c r="G32" s="144"/>
      <c r="H32" s="144"/>
      <c r="I32" s="144"/>
      <c r="J32" s="144"/>
      <c r="K32" s="144"/>
    </row>
    <row r="33" spans="1:11" s="58" customFormat="1" ht="104.25" customHeight="1" x14ac:dyDescent="0.3">
      <c r="A33" s="220"/>
      <c r="B33" s="168">
        <v>6.7</v>
      </c>
      <c r="C33" s="16" t="s">
        <v>59</v>
      </c>
      <c r="D33" s="113">
        <f>'Domain 2'!D13</f>
        <v>0</v>
      </c>
      <c r="E33" s="154"/>
      <c r="F33" s="137"/>
      <c r="G33" s="144"/>
      <c r="H33" s="144"/>
      <c r="I33" s="144"/>
      <c r="J33" s="144"/>
      <c r="K33" s="144"/>
    </row>
    <row r="34" spans="1:11" s="58" customFormat="1" ht="104.25" customHeight="1" x14ac:dyDescent="0.3">
      <c r="A34" s="220"/>
      <c r="B34" s="168">
        <v>6.8</v>
      </c>
      <c r="C34" s="24" t="s">
        <v>56</v>
      </c>
      <c r="D34" s="113">
        <f>'Domain 2'!D14</f>
        <v>0</v>
      </c>
      <c r="E34" s="154"/>
      <c r="F34" s="137"/>
      <c r="G34" s="144"/>
      <c r="H34" s="144"/>
      <c r="I34" s="144"/>
      <c r="J34" s="144"/>
      <c r="K34" s="144"/>
    </row>
    <row r="35" spans="1:11" s="58" customFormat="1" ht="104.25" customHeight="1" x14ac:dyDescent="0.3">
      <c r="A35" s="220"/>
      <c r="B35" s="168">
        <v>6.9</v>
      </c>
      <c r="C35" s="16" t="s">
        <v>57</v>
      </c>
      <c r="D35" s="113">
        <f>'Domain 2'!D15</f>
        <v>0</v>
      </c>
      <c r="E35" s="154"/>
      <c r="F35" s="137"/>
      <c r="G35" s="144"/>
      <c r="H35" s="144"/>
      <c r="I35" s="144"/>
      <c r="J35" s="144"/>
      <c r="K35" s="144"/>
    </row>
    <row r="36" spans="1:11" s="58" customFormat="1" ht="104.25" customHeight="1" x14ac:dyDescent="0.3">
      <c r="A36" s="220"/>
      <c r="B36" s="169">
        <v>6.1</v>
      </c>
      <c r="C36" s="16" t="s">
        <v>60</v>
      </c>
      <c r="D36" s="113">
        <f>'Domain 2'!D16</f>
        <v>0</v>
      </c>
      <c r="E36" s="154"/>
      <c r="F36" s="137"/>
      <c r="G36" s="144"/>
      <c r="H36" s="144"/>
      <c r="I36" s="144"/>
      <c r="J36" s="144"/>
      <c r="K36" s="144"/>
    </row>
    <row r="37" spans="1:11" s="58" customFormat="1" ht="104.25" customHeight="1" x14ac:dyDescent="0.3">
      <c r="A37" s="220"/>
      <c r="B37" s="168">
        <v>6.11</v>
      </c>
      <c r="C37" s="16" t="s">
        <v>58</v>
      </c>
      <c r="D37" s="113">
        <f>'Domain 2'!D17</f>
        <v>0</v>
      </c>
      <c r="E37" s="154"/>
      <c r="F37" s="137"/>
      <c r="G37" s="144"/>
      <c r="H37" s="144"/>
      <c r="I37" s="144"/>
      <c r="J37" s="144"/>
      <c r="K37" s="144"/>
    </row>
    <row r="38" spans="1:11" s="58" customFormat="1" ht="104.25" customHeight="1" x14ac:dyDescent="0.3">
      <c r="A38" s="220"/>
      <c r="B38" s="168" t="s">
        <v>61</v>
      </c>
      <c r="C38" s="21" t="s">
        <v>66</v>
      </c>
      <c r="D38" s="113">
        <f>'Domain 2'!F18</f>
        <v>0</v>
      </c>
      <c r="F38" s="135"/>
      <c r="G38" s="144"/>
      <c r="H38" s="144"/>
      <c r="I38" s="144"/>
      <c r="J38" s="144"/>
      <c r="K38" s="144"/>
    </row>
    <row r="39" spans="1:11" s="58" customFormat="1" ht="104.25" customHeight="1" x14ac:dyDescent="0.3">
      <c r="A39" s="220"/>
      <c r="B39" s="168" t="s">
        <v>62</v>
      </c>
      <c r="C39" s="21" t="s">
        <v>67</v>
      </c>
      <c r="D39" s="113">
        <f>'Domain 2'!F19</f>
        <v>0</v>
      </c>
      <c r="F39" s="135"/>
      <c r="G39" s="144"/>
      <c r="H39" s="144"/>
      <c r="I39" s="144"/>
      <c r="J39" s="144"/>
      <c r="K39" s="144"/>
    </row>
    <row r="40" spans="1:11" s="58" customFormat="1" ht="104.25" customHeight="1" x14ac:dyDescent="0.3">
      <c r="A40" s="220"/>
      <c r="B40" s="168" t="s">
        <v>63</v>
      </c>
      <c r="C40" s="21" t="s">
        <v>68</v>
      </c>
      <c r="D40" s="113">
        <f>'Domain 2'!F20</f>
        <v>0</v>
      </c>
      <c r="F40" s="135"/>
      <c r="G40" s="144"/>
      <c r="H40" s="144"/>
      <c r="I40" s="144"/>
      <c r="J40" s="144"/>
      <c r="K40" s="144"/>
    </row>
    <row r="41" spans="1:11" s="58" customFormat="1" ht="104.25" customHeight="1" x14ac:dyDescent="0.3">
      <c r="A41" s="220"/>
      <c r="B41" s="168" t="s">
        <v>64</v>
      </c>
      <c r="C41" s="6" t="s">
        <v>69</v>
      </c>
      <c r="D41" s="113">
        <f>'Domain 2'!F21</f>
        <v>0</v>
      </c>
      <c r="F41" s="135"/>
      <c r="G41" s="144"/>
      <c r="H41" s="144"/>
      <c r="I41" s="144"/>
      <c r="J41" s="144"/>
      <c r="K41" s="144"/>
    </row>
    <row r="42" spans="1:11" s="58" customFormat="1" ht="104.25" customHeight="1" x14ac:dyDescent="0.3">
      <c r="A42" s="220"/>
      <c r="B42" s="168" t="s">
        <v>65</v>
      </c>
      <c r="C42" s="6" t="s">
        <v>70</v>
      </c>
      <c r="D42" s="113">
        <f>'Domain 2'!F22</f>
        <v>0</v>
      </c>
      <c r="F42" s="135"/>
      <c r="G42" s="144"/>
      <c r="H42" s="144"/>
      <c r="I42" s="144"/>
      <c r="J42" s="144"/>
      <c r="K42" s="144"/>
    </row>
    <row r="43" spans="1:11" s="58" customFormat="1" ht="104.25" customHeight="1" x14ac:dyDescent="0.3">
      <c r="A43" s="220"/>
      <c r="B43" s="168">
        <v>6.12</v>
      </c>
      <c r="C43" s="21" t="s">
        <v>71</v>
      </c>
      <c r="D43" s="113">
        <f>'Domain 2'!D23</f>
        <v>0</v>
      </c>
      <c r="E43" s="154"/>
      <c r="F43" s="137"/>
      <c r="G43" s="144"/>
      <c r="H43" s="144"/>
      <c r="I43" s="144"/>
      <c r="J43" s="144"/>
      <c r="K43" s="144"/>
    </row>
    <row r="44" spans="1:11" s="58" customFormat="1" ht="104.25" customHeight="1" x14ac:dyDescent="0.3">
      <c r="A44" s="220"/>
      <c r="B44" s="170">
        <v>6.14</v>
      </c>
      <c r="C44" s="6" t="s">
        <v>72</v>
      </c>
      <c r="D44" s="113">
        <f>'Domain 2'!D24</f>
        <v>0</v>
      </c>
      <c r="E44" s="154"/>
      <c r="F44" s="137"/>
      <c r="G44" s="144"/>
      <c r="H44" s="144"/>
      <c r="I44" s="144"/>
      <c r="J44" s="144"/>
      <c r="K44" s="144"/>
    </row>
    <row r="45" spans="1:11" s="58" customFormat="1" ht="104.25" customHeight="1" thickBot="1" x14ac:dyDescent="0.35">
      <c r="A45" s="221"/>
      <c r="B45" s="170">
        <v>6.16</v>
      </c>
      <c r="C45" s="6" t="s">
        <v>73</v>
      </c>
      <c r="D45" s="113">
        <f>'Domain 2'!D25</f>
        <v>0</v>
      </c>
      <c r="E45" s="155"/>
      <c r="F45" s="149"/>
      <c r="G45" s="144"/>
      <c r="H45" s="144"/>
      <c r="I45" s="144"/>
      <c r="J45" s="144"/>
      <c r="K45" s="144"/>
    </row>
    <row r="46" spans="1:11" s="58" customFormat="1" ht="104.25" customHeight="1" x14ac:dyDescent="0.3">
      <c r="A46" s="218" t="s">
        <v>349</v>
      </c>
      <c r="B46" s="170">
        <v>7.1</v>
      </c>
      <c r="C46" s="6" t="s">
        <v>76</v>
      </c>
      <c r="D46" s="113">
        <f>'Domain 2'!D26</f>
        <v>0</v>
      </c>
      <c r="E46" s="156"/>
      <c r="F46" s="138"/>
      <c r="G46" s="144"/>
      <c r="H46" s="144"/>
      <c r="I46" s="144"/>
      <c r="J46" s="144"/>
      <c r="K46" s="144"/>
    </row>
    <row r="47" spans="1:11" s="58" customFormat="1" ht="104.25" customHeight="1" x14ac:dyDescent="0.3">
      <c r="A47" s="214"/>
      <c r="B47" s="170">
        <v>7.3</v>
      </c>
      <c r="C47" s="6" t="s">
        <v>74</v>
      </c>
      <c r="D47" s="113">
        <f>'Domain 2'!D27</f>
        <v>0</v>
      </c>
      <c r="E47" s="154"/>
      <c r="F47" s="137"/>
      <c r="G47" s="144"/>
      <c r="H47" s="144"/>
      <c r="I47" s="144"/>
      <c r="J47" s="144"/>
      <c r="K47" s="144"/>
    </row>
    <row r="48" spans="1:11" s="58" customFormat="1" ht="104.25" customHeight="1" x14ac:dyDescent="0.3">
      <c r="A48" s="214"/>
      <c r="B48" s="170">
        <v>7.5</v>
      </c>
      <c r="C48" s="6" t="s">
        <v>77</v>
      </c>
      <c r="D48" s="113">
        <f>'Domain 2'!D28</f>
        <v>0</v>
      </c>
      <c r="E48" s="154"/>
      <c r="F48" s="137"/>
      <c r="G48" s="144"/>
      <c r="H48" s="144"/>
      <c r="I48" s="144"/>
      <c r="J48" s="144"/>
      <c r="K48" s="144"/>
    </row>
    <row r="49" spans="1:11" s="58" customFormat="1" ht="104.25" customHeight="1" thickBot="1" x14ac:dyDescent="0.35">
      <c r="A49" s="215"/>
      <c r="B49" s="170">
        <v>7.6</v>
      </c>
      <c r="C49" s="6" t="s">
        <v>75</v>
      </c>
      <c r="D49" s="113">
        <f>'Domain 2'!D29</f>
        <v>0</v>
      </c>
      <c r="E49" s="155"/>
      <c r="F49" s="149"/>
      <c r="G49" s="144"/>
      <c r="H49" s="144"/>
      <c r="I49" s="144"/>
      <c r="J49" s="144"/>
      <c r="K49" s="144"/>
    </row>
    <row r="50" spans="1:11" s="58" customFormat="1" ht="104.25" customHeight="1" x14ac:dyDescent="0.3">
      <c r="A50" s="219" t="s">
        <v>350</v>
      </c>
      <c r="B50" s="170">
        <v>8.1</v>
      </c>
      <c r="C50" s="6" t="s">
        <v>78</v>
      </c>
      <c r="D50" s="113">
        <f>'Domain 2'!D30</f>
        <v>0</v>
      </c>
      <c r="E50" s="154"/>
      <c r="F50" s="137"/>
      <c r="G50" s="144"/>
      <c r="H50" s="144"/>
      <c r="I50" s="144"/>
      <c r="J50" s="144"/>
      <c r="K50" s="144"/>
    </row>
    <row r="51" spans="1:11" s="58" customFormat="1" ht="104.25" customHeight="1" x14ac:dyDescent="0.3">
      <c r="A51" s="220"/>
      <c r="B51" s="170" t="s">
        <v>79</v>
      </c>
      <c r="C51" s="6" t="s">
        <v>83</v>
      </c>
      <c r="D51" s="113">
        <f>'Domain 2'!F31</f>
        <v>0</v>
      </c>
      <c r="F51" s="135"/>
      <c r="G51" s="144"/>
      <c r="H51" s="144"/>
      <c r="I51" s="144"/>
      <c r="J51" s="144"/>
      <c r="K51" s="144"/>
    </row>
    <row r="52" spans="1:11" s="58" customFormat="1" ht="104.25" customHeight="1" x14ac:dyDescent="0.3">
      <c r="A52" s="220"/>
      <c r="B52" s="170" t="s">
        <v>80</v>
      </c>
      <c r="C52" s="6" t="s">
        <v>84</v>
      </c>
      <c r="D52" s="113">
        <f>'Domain 2'!F32</f>
        <v>0</v>
      </c>
      <c r="F52" s="135"/>
      <c r="G52" s="144"/>
      <c r="H52" s="144"/>
      <c r="I52" s="144"/>
      <c r="J52" s="144"/>
      <c r="K52" s="144"/>
    </row>
    <row r="53" spans="1:11" s="58" customFormat="1" ht="104.25" customHeight="1" x14ac:dyDescent="0.3">
      <c r="A53" s="220"/>
      <c r="B53" s="170" t="s">
        <v>81</v>
      </c>
      <c r="C53" s="6" t="s">
        <v>85</v>
      </c>
      <c r="D53" s="113">
        <f>'Domain 2'!F33</f>
        <v>0</v>
      </c>
      <c r="F53" s="135"/>
      <c r="G53" s="144"/>
      <c r="H53" s="144"/>
      <c r="I53" s="144"/>
      <c r="J53" s="144"/>
      <c r="K53" s="144"/>
    </row>
    <row r="54" spans="1:11" s="58" customFormat="1" ht="104.25" customHeight="1" x14ac:dyDescent="0.3">
      <c r="A54" s="220"/>
      <c r="B54" s="170" t="s">
        <v>82</v>
      </c>
      <c r="C54" s="6" t="s">
        <v>86</v>
      </c>
      <c r="D54" s="113">
        <f>'Domain 2'!F34</f>
        <v>0</v>
      </c>
      <c r="F54" s="135"/>
      <c r="G54" s="144"/>
      <c r="H54" s="144"/>
      <c r="I54" s="144"/>
      <c r="J54" s="144"/>
      <c r="K54" s="144"/>
    </row>
    <row r="55" spans="1:11" s="58" customFormat="1" ht="120" customHeight="1" x14ac:dyDescent="0.3">
      <c r="A55" s="220"/>
      <c r="B55" s="170">
        <v>8.3000000000000007</v>
      </c>
      <c r="C55" s="6" t="s">
        <v>87</v>
      </c>
      <c r="D55" s="113">
        <f>'Domain 2'!D35</f>
        <v>0</v>
      </c>
      <c r="E55" s="154"/>
      <c r="F55" s="137"/>
      <c r="G55" s="144"/>
      <c r="H55" s="144"/>
      <c r="I55" s="144"/>
      <c r="J55" s="144"/>
      <c r="K55" s="144"/>
    </row>
    <row r="56" spans="1:11" s="58" customFormat="1" ht="104.25" customHeight="1" thickBot="1" x14ac:dyDescent="0.35">
      <c r="A56" s="221"/>
      <c r="B56" s="170">
        <v>8.4</v>
      </c>
      <c r="C56" s="6" t="s">
        <v>88</v>
      </c>
      <c r="D56" s="113">
        <f>'Domain 2'!D36</f>
        <v>0</v>
      </c>
      <c r="E56" s="155"/>
      <c r="F56" s="149"/>
      <c r="G56" s="144"/>
      <c r="H56" s="144"/>
      <c r="I56" s="144"/>
      <c r="J56" s="144"/>
      <c r="K56" s="144"/>
    </row>
    <row r="57" spans="1:11" s="58" customFormat="1" ht="104.25" customHeight="1" x14ac:dyDescent="0.3">
      <c r="A57" s="218" t="s">
        <v>351</v>
      </c>
      <c r="B57" s="168">
        <v>9.1999999999999993</v>
      </c>
      <c r="C57" s="6" t="s">
        <v>295</v>
      </c>
      <c r="D57" s="171">
        <f>'Domain 2'!D37</f>
        <v>0</v>
      </c>
      <c r="E57" s="156"/>
      <c r="F57" s="138"/>
      <c r="G57" s="144"/>
      <c r="H57" s="144"/>
      <c r="I57" s="144"/>
      <c r="J57" s="144"/>
      <c r="K57" s="144"/>
    </row>
    <row r="58" spans="1:11" s="58" customFormat="1" ht="104.25" customHeight="1" x14ac:dyDescent="0.3">
      <c r="A58" s="214"/>
      <c r="B58" s="168">
        <v>9.3000000000000007</v>
      </c>
      <c r="C58" s="21" t="s">
        <v>89</v>
      </c>
      <c r="D58" s="113">
        <f>'Domain 2'!D39</f>
        <v>0</v>
      </c>
      <c r="E58" s="157"/>
      <c r="F58" s="139"/>
      <c r="G58" s="144"/>
      <c r="H58" s="144"/>
      <c r="I58" s="144"/>
      <c r="J58" s="144"/>
      <c r="K58" s="144"/>
    </row>
    <row r="59" spans="1:11" s="58" customFormat="1" ht="104.25" customHeight="1" x14ac:dyDescent="0.3">
      <c r="A59" s="214"/>
      <c r="B59" s="170" t="s">
        <v>90</v>
      </c>
      <c r="C59" s="6" t="s">
        <v>91</v>
      </c>
      <c r="D59" s="113">
        <f>'Domain 2'!F40</f>
        <v>0</v>
      </c>
      <c r="F59" s="135"/>
      <c r="G59" s="144"/>
      <c r="H59" s="144"/>
      <c r="I59" s="144"/>
      <c r="J59" s="144"/>
      <c r="K59" s="144"/>
    </row>
    <row r="60" spans="1:11" s="58" customFormat="1" ht="104.25" customHeight="1" x14ac:dyDescent="0.3">
      <c r="A60" s="214"/>
      <c r="B60" s="170" t="s">
        <v>92</v>
      </c>
      <c r="C60" s="6" t="s">
        <v>93</v>
      </c>
      <c r="D60" s="113">
        <f>'Domain 2'!F41</f>
        <v>0</v>
      </c>
      <c r="F60" s="135"/>
      <c r="G60" s="144"/>
      <c r="H60" s="144"/>
      <c r="I60" s="144"/>
      <c r="J60" s="144"/>
      <c r="K60" s="144"/>
    </row>
    <row r="61" spans="1:11" s="58" customFormat="1" ht="104.25" customHeight="1" x14ac:dyDescent="0.3">
      <c r="A61" s="214"/>
      <c r="B61" s="170" t="s">
        <v>94</v>
      </c>
      <c r="C61" s="6" t="s">
        <v>95</v>
      </c>
      <c r="D61" s="113">
        <f>'Domain 2'!F42</f>
        <v>0</v>
      </c>
      <c r="F61" s="135"/>
      <c r="G61" s="144"/>
      <c r="H61" s="144"/>
      <c r="I61" s="144"/>
      <c r="J61" s="144"/>
      <c r="K61" s="144"/>
    </row>
    <row r="62" spans="1:11" s="58" customFormat="1" ht="104.25" customHeight="1" x14ac:dyDescent="0.3">
      <c r="A62" s="214"/>
      <c r="B62" s="170" t="s">
        <v>96</v>
      </c>
      <c r="C62" s="6" t="s">
        <v>97</v>
      </c>
      <c r="D62" s="113">
        <f>'Domain 2'!F43</f>
        <v>0</v>
      </c>
      <c r="F62" s="135"/>
      <c r="G62" s="144"/>
      <c r="H62" s="144"/>
      <c r="I62" s="144"/>
      <c r="J62" s="144"/>
      <c r="K62" s="144"/>
    </row>
    <row r="63" spans="1:11" s="58" customFormat="1" ht="104.25" customHeight="1" x14ac:dyDescent="0.3">
      <c r="A63" s="214"/>
      <c r="B63" s="170" t="s">
        <v>98</v>
      </c>
      <c r="C63" s="6" t="s">
        <v>99</v>
      </c>
      <c r="D63" s="113">
        <f>'Domain 2'!F44</f>
        <v>0</v>
      </c>
      <c r="F63" s="135"/>
      <c r="G63" s="144"/>
      <c r="H63" s="144"/>
      <c r="I63" s="144"/>
      <c r="J63" s="144"/>
      <c r="K63" s="144"/>
    </row>
    <row r="64" spans="1:11" s="58" customFormat="1" ht="104.25" customHeight="1" thickBot="1" x14ac:dyDescent="0.35">
      <c r="A64" s="215"/>
      <c r="B64" s="170" t="s">
        <v>100</v>
      </c>
      <c r="C64" s="6" t="s">
        <v>101</v>
      </c>
      <c r="D64" s="113">
        <f>'Domain 2'!F45</f>
        <v>0</v>
      </c>
      <c r="F64" s="135"/>
      <c r="G64" s="144"/>
      <c r="H64" s="144"/>
      <c r="I64" s="144"/>
      <c r="J64" s="144"/>
      <c r="K64" s="144"/>
    </row>
    <row r="65" spans="1:11" s="58" customFormat="1" ht="104.25" customHeight="1" x14ac:dyDescent="0.3">
      <c r="A65" s="219" t="s">
        <v>352</v>
      </c>
      <c r="B65" s="170">
        <v>10.1</v>
      </c>
      <c r="C65" s="6" t="s">
        <v>102</v>
      </c>
      <c r="D65" s="113">
        <f>'Domain 2'!D46</f>
        <v>0</v>
      </c>
      <c r="E65" s="157"/>
      <c r="F65" s="150"/>
      <c r="G65" s="144"/>
      <c r="H65" s="144"/>
      <c r="I65" s="144"/>
      <c r="J65" s="144"/>
      <c r="K65" s="144"/>
    </row>
    <row r="66" spans="1:11" s="58" customFormat="1" ht="104.25" customHeight="1" x14ac:dyDescent="0.3">
      <c r="A66" s="220"/>
      <c r="B66" s="170">
        <v>10.3</v>
      </c>
      <c r="C66" s="6" t="s">
        <v>103</v>
      </c>
      <c r="D66" s="113">
        <f>'Domain 2'!D47</f>
        <v>0</v>
      </c>
      <c r="E66" s="158"/>
      <c r="F66" s="139"/>
      <c r="G66" s="144"/>
      <c r="H66" s="144"/>
      <c r="I66" s="144"/>
      <c r="J66" s="144"/>
      <c r="K66" s="144"/>
    </row>
    <row r="67" spans="1:11" s="58" customFormat="1" ht="104.25" customHeight="1" x14ac:dyDescent="0.3">
      <c r="A67" s="220"/>
      <c r="B67" s="170" t="s">
        <v>104</v>
      </c>
      <c r="C67" s="6" t="s">
        <v>105</v>
      </c>
      <c r="D67" s="113">
        <f>'Domain 2'!F48</f>
        <v>0</v>
      </c>
      <c r="F67" s="135"/>
      <c r="G67" s="144"/>
      <c r="H67" s="144"/>
      <c r="I67" s="144"/>
      <c r="J67" s="144"/>
      <c r="K67" s="144"/>
    </row>
    <row r="68" spans="1:11" s="58" customFormat="1" ht="104.25" customHeight="1" x14ac:dyDescent="0.3">
      <c r="A68" s="220"/>
      <c r="B68" s="170" t="s">
        <v>106</v>
      </c>
      <c r="C68" s="6" t="s">
        <v>107</v>
      </c>
      <c r="D68" s="113">
        <f>'Domain 2'!F49</f>
        <v>0</v>
      </c>
      <c r="F68" s="135"/>
      <c r="G68" s="144"/>
      <c r="H68" s="144"/>
      <c r="I68" s="144"/>
      <c r="J68" s="144"/>
      <c r="K68" s="144"/>
    </row>
    <row r="69" spans="1:11" s="58" customFormat="1" ht="104.25" customHeight="1" x14ac:dyDescent="0.3">
      <c r="A69" s="220"/>
      <c r="B69" s="170" t="s">
        <v>108</v>
      </c>
      <c r="C69" s="6" t="s">
        <v>109</v>
      </c>
      <c r="D69" s="113">
        <f>'Domain 2'!F50</f>
        <v>0</v>
      </c>
      <c r="F69" s="135"/>
      <c r="G69" s="144"/>
      <c r="H69" s="144"/>
      <c r="I69" s="144"/>
      <c r="J69" s="144"/>
      <c r="K69" s="144"/>
    </row>
    <row r="70" spans="1:11" s="58" customFormat="1" ht="104.25" customHeight="1" x14ac:dyDescent="0.3">
      <c r="A70" s="220"/>
      <c r="B70" s="170" t="s">
        <v>110</v>
      </c>
      <c r="C70" s="6" t="s">
        <v>111</v>
      </c>
      <c r="D70" s="113">
        <f>'Domain 2'!F51</f>
        <v>0</v>
      </c>
      <c r="F70" s="135"/>
      <c r="G70" s="144"/>
      <c r="H70" s="144"/>
      <c r="I70" s="144"/>
      <c r="J70" s="144"/>
      <c r="K70" s="144"/>
    </row>
    <row r="71" spans="1:11" s="58" customFormat="1" ht="104.25" customHeight="1" x14ac:dyDescent="0.3">
      <c r="A71" s="220"/>
      <c r="B71" s="170" t="s">
        <v>112</v>
      </c>
      <c r="C71" s="6" t="s">
        <v>113</v>
      </c>
      <c r="D71" s="113">
        <f>'Domain 2'!F52</f>
        <v>0</v>
      </c>
      <c r="F71" s="135"/>
      <c r="G71" s="144"/>
      <c r="H71" s="144"/>
      <c r="I71" s="144"/>
      <c r="J71" s="144"/>
      <c r="K71" s="144"/>
    </row>
    <row r="72" spans="1:11" s="58" customFormat="1" ht="104.25" customHeight="1" x14ac:dyDescent="0.3">
      <c r="A72" s="220"/>
      <c r="B72" s="170" t="s">
        <v>114</v>
      </c>
      <c r="C72" s="6" t="s">
        <v>115</v>
      </c>
      <c r="D72" s="113">
        <f>'Domain 2'!F53</f>
        <v>0</v>
      </c>
      <c r="F72" s="135"/>
      <c r="G72" s="144"/>
      <c r="H72" s="144"/>
      <c r="I72" s="144"/>
      <c r="J72" s="144"/>
      <c r="K72" s="144"/>
    </row>
    <row r="73" spans="1:11" s="58" customFormat="1" ht="104.25" customHeight="1" x14ac:dyDescent="0.3">
      <c r="A73" s="220"/>
      <c r="B73" s="170" t="s">
        <v>116</v>
      </c>
      <c r="C73" s="6" t="s">
        <v>117</v>
      </c>
      <c r="D73" s="113">
        <f>'Domain 2'!F54</f>
        <v>0</v>
      </c>
      <c r="F73" s="135"/>
      <c r="G73" s="144"/>
      <c r="H73" s="144"/>
      <c r="I73" s="144"/>
      <c r="J73" s="144"/>
      <c r="K73" s="144"/>
    </row>
    <row r="74" spans="1:11" s="58" customFormat="1" ht="104.25" customHeight="1" x14ac:dyDescent="0.3">
      <c r="A74" s="220"/>
      <c r="B74" s="170" t="s">
        <v>118</v>
      </c>
      <c r="C74" s="6" t="s">
        <v>119</v>
      </c>
      <c r="D74" s="113">
        <f>'Domain 2'!F55</f>
        <v>0</v>
      </c>
      <c r="F74" s="135"/>
      <c r="G74" s="144"/>
      <c r="H74" s="144"/>
      <c r="I74" s="144"/>
      <c r="J74" s="144"/>
      <c r="K74" s="144"/>
    </row>
    <row r="75" spans="1:11" s="58" customFormat="1" ht="104.25" customHeight="1" x14ac:dyDescent="0.3">
      <c r="A75" s="220"/>
      <c r="B75" s="170" t="s">
        <v>120</v>
      </c>
      <c r="C75" s="6" t="s">
        <v>121</v>
      </c>
      <c r="D75" s="113">
        <f>'Domain 2'!F56</f>
        <v>0</v>
      </c>
      <c r="F75" s="135"/>
      <c r="G75" s="144"/>
      <c r="H75" s="144"/>
      <c r="I75" s="144"/>
      <c r="J75" s="144"/>
      <c r="K75" s="144"/>
    </row>
    <row r="76" spans="1:11" s="58" customFormat="1" ht="104.25" customHeight="1" x14ac:dyDescent="0.3">
      <c r="A76" s="220"/>
      <c r="B76" s="170" t="s">
        <v>122</v>
      </c>
      <c r="C76" s="6" t="s">
        <v>123</v>
      </c>
      <c r="D76" s="113">
        <f>'Domain 2'!F57</f>
        <v>0</v>
      </c>
      <c r="F76" s="135"/>
      <c r="G76" s="144"/>
      <c r="H76" s="144"/>
      <c r="I76" s="144"/>
      <c r="J76" s="144"/>
      <c r="K76" s="144"/>
    </row>
    <row r="77" spans="1:11" s="58" customFormat="1" ht="104.25" customHeight="1" x14ac:dyDescent="0.3">
      <c r="A77" s="220"/>
      <c r="B77" s="170" t="s">
        <v>124</v>
      </c>
      <c r="C77" s="6" t="s">
        <v>125</v>
      </c>
      <c r="D77" s="113">
        <f>'Domain 2'!F58</f>
        <v>0</v>
      </c>
      <c r="F77" s="135"/>
      <c r="G77" s="144"/>
      <c r="H77" s="144"/>
      <c r="I77" s="144"/>
      <c r="J77" s="144"/>
      <c r="K77" s="144"/>
    </row>
    <row r="78" spans="1:11" s="58" customFormat="1" ht="104.25" customHeight="1" x14ac:dyDescent="0.3">
      <c r="A78" s="220"/>
      <c r="B78" s="170" t="s">
        <v>126</v>
      </c>
      <c r="C78" s="6" t="s">
        <v>127</v>
      </c>
      <c r="D78" s="113">
        <f>'Domain 2'!F59</f>
        <v>0</v>
      </c>
      <c r="F78" s="135"/>
      <c r="G78" s="144"/>
      <c r="H78" s="144"/>
      <c r="I78" s="144"/>
      <c r="J78" s="144"/>
      <c r="K78" s="144"/>
    </row>
    <row r="79" spans="1:11" s="58" customFormat="1" ht="104.25" customHeight="1" x14ac:dyDescent="0.3">
      <c r="A79" s="220"/>
      <c r="B79" s="170" t="s">
        <v>128</v>
      </c>
      <c r="C79" s="6" t="s">
        <v>129</v>
      </c>
      <c r="D79" s="113">
        <f>'Domain 2'!F60</f>
        <v>0</v>
      </c>
      <c r="F79" s="135"/>
      <c r="G79" s="144"/>
      <c r="H79" s="144"/>
      <c r="I79" s="144"/>
      <c r="J79" s="144"/>
      <c r="K79" s="144"/>
    </row>
    <row r="80" spans="1:11" s="58" customFormat="1" ht="104.25" customHeight="1" x14ac:dyDescent="0.3">
      <c r="A80" s="220"/>
      <c r="B80" s="170" t="s">
        <v>130</v>
      </c>
      <c r="C80" s="6" t="s">
        <v>131</v>
      </c>
      <c r="D80" s="113">
        <f>'Domain 2'!F61</f>
        <v>0</v>
      </c>
      <c r="F80" s="135"/>
      <c r="G80" s="144"/>
      <c r="H80" s="144"/>
      <c r="I80" s="144"/>
      <c r="J80" s="144"/>
      <c r="K80" s="144"/>
    </row>
    <row r="81" spans="1:11" s="58" customFormat="1" ht="104.25" customHeight="1" thickBot="1" x14ac:dyDescent="0.35">
      <c r="A81" s="221"/>
      <c r="B81" s="170" t="s">
        <v>132</v>
      </c>
      <c r="C81" s="6" t="s">
        <v>133</v>
      </c>
      <c r="D81" s="113">
        <f>'Domain 2'!F62</f>
        <v>0</v>
      </c>
      <c r="F81" s="135"/>
      <c r="G81" s="144"/>
      <c r="H81" s="144"/>
      <c r="I81" s="144"/>
      <c r="J81" s="144"/>
      <c r="K81" s="144"/>
    </row>
    <row r="82" spans="1:11" s="58" customFormat="1" ht="104.25" customHeight="1" x14ac:dyDescent="0.3">
      <c r="A82" s="218" t="s">
        <v>353</v>
      </c>
      <c r="B82" s="170">
        <v>11.1</v>
      </c>
      <c r="C82" s="6" t="s">
        <v>134</v>
      </c>
      <c r="D82" s="113">
        <f>'Domain 2'!D63</f>
        <v>0</v>
      </c>
      <c r="E82" s="157"/>
      <c r="F82" s="150"/>
      <c r="G82" s="144"/>
      <c r="H82" s="144"/>
      <c r="I82" s="144"/>
      <c r="J82" s="144"/>
      <c r="K82" s="144"/>
    </row>
    <row r="83" spans="1:11" s="58" customFormat="1" ht="104.25" customHeight="1" x14ac:dyDescent="0.3">
      <c r="A83" s="214"/>
      <c r="B83" s="170">
        <v>11.2</v>
      </c>
      <c r="C83" s="6" t="s">
        <v>135</v>
      </c>
      <c r="D83" s="113">
        <f>'Domain 2'!D64</f>
        <v>0</v>
      </c>
      <c r="E83" s="157"/>
      <c r="F83" s="139"/>
      <c r="G83" s="144"/>
      <c r="H83" s="144"/>
      <c r="I83" s="144"/>
      <c r="J83" s="144"/>
      <c r="K83" s="144"/>
    </row>
    <row r="84" spans="1:11" s="58" customFormat="1" ht="104.25" customHeight="1" x14ac:dyDescent="0.3">
      <c r="A84" s="214"/>
      <c r="B84" s="170" t="s">
        <v>138</v>
      </c>
      <c r="C84" s="6" t="s">
        <v>136</v>
      </c>
      <c r="D84" s="113">
        <f>'Domain 2'!F65</f>
        <v>0</v>
      </c>
      <c r="F84" s="135"/>
      <c r="G84" s="144"/>
      <c r="H84" s="144"/>
      <c r="I84" s="144"/>
      <c r="J84" s="144"/>
      <c r="K84" s="144"/>
    </row>
    <row r="85" spans="1:11" s="58" customFormat="1" ht="104.25" customHeight="1" x14ac:dyDescent="0.3">
      <c r="A85" s="214"/>
      <c r="B85" s="170" t="s">
        <v>139</v>
      </c>
      <c r="C85" s="6" t="s">
        <v>137</v>
      </c>
      <c r="D85" s="113">
        <f>'Domain 2'!F66</f>
        <v>0</v>
      </c>
      <c r="F85" s="135"/>
      <c r="G85" s="144"/>
      <c r="H85" s="144"/>
      <c r="I85" s="144"/>
      <c r="J85" s="144"/>
      <c r="K85" s="144"/>
    </row>
    <row r="86" spans="1:11" s="58" customFormat="1" ht="104.25" customHeight="1" x14ac:dyDescent="0.3">
      <c r="A86" s="214"/>
      <c r="B86" s="170">
        <v>11.3</v>
      </c>
      <c r="C86" s="6" t="s">
        <v>140</v>
      </c>
      <c r="D86" s="113">
        <f>'Domain 2'!D67</f>
        <v>0</v>
      </c>
      <c r="E86" s="154"/>
      <c r="F86" s="137"/>
      <c r="G86" s="142"/>
      <c r="H86" s="142"/>
      <c r="I86" s="142"/>
      <c r="J86" s="142"/>
      <c r="K86" s="142"/>
    </row>
    <row r="87" spans="1:11" s="58" customFormat="1" ht="104.25" customHeight="1" x14ac:dyDescent="0.3">
      <c r="A87" s="214"/>
      <c r="B87" s="170">
        <v>11.4</v>
      </c>
      <c r="C87" s="6" t="s">
        <v>141</v>
      </c>
      <c r="D87" s="113">
        <f>'Domain 2'!D68</f>
        <v>0</v>
      </c>
      <c r="E87" s="154"/>
      <c r="F87" s="137"/>
      <c r="G87" s="144"/>
      <c r="H87" s="144"/>
      <c r="I87" s="144"/>
      <c r="J87" s="144"/>
      <c r="K87" s="144"/>
    </row>
    <row r="88" spans="1:11" s="58" customFormat="1" ht="104.25" customHeight="1" x14ac:dyDescent="0.3">
      <c r="A88" s="214"/>
      <c r="B88" s="170">
        <v>11.5</v>
      </c>
      <c r="C88" s="6" t="s">
        <v>297</v>
      </c>
      <c r="D88" s="171">
        <f>'Domain 2'!D69</f>
        <v>0</v>
      </c>
      <c r="E88" s="154"/>
      <c r="F88" s="137"/>
      <c r="G88" s="142"/>
      <c r="H88" s="142"/>
      <c r="I88" s="142"/>
      <c r="J88" s="142"/>
      <c r="K88" s="142"/>
    </row>
    <row r="89" spans="1:11" s="58" customFormat="1" ht="104.25" customHeight="1" x14ac:dyDescent="0.3">
      <c r="A89" s="214"/>
      <c r="B89" s="170" t="s">
        <v>338</v>
      </c>
      <c r="C89" s="6" t="s">
        <v>298</v>
      </c>
      <c r="D89" s="171">
        <f>'Domain 2'!D70</f>
        <v>0</v>
      </c>
      <c r="E89" s="154"/>
      <c r="F89" s="137"/>
      <c r="G89" s="142"/>
      <c r="H89" s="142"/>
      <c r="I89" s="142"/>
      <c r="J89" s="142"/>
      <c r="K89" s="142"/>
    </row>
    <row r="90" spans="1:11" s="58" customFormat="1" ht="104.25" customHeight="1" x14ac:dyDescent="0.3">
      <c r="A90" s="214"/>
      <c r="B90" s="170" t="s">
        <v>339</v>
      </c>
      <c r="C90" s="6" t="s">
        <v>299</v>
      </c>
      <c r="D90" s="171">
        <f>'Domain 2'!D71</f>
        <v>0</v>
      </c>
      <c r="E90" s="154"/>
      <c r="F90" s="137"/>
      <c r="G90" s="142"/>
      <c r="H90" s="142"/>
      <c r="I90" s="142"/>
      <c r="J90" s="142"/>
      <c r="K90" s="142"/>
    </row>
    <row r="91" spans="1:11" s="58" customFormat="1" ht="104.25" customHeight="1" x14ac:dyDescent="0.3">
      <c r="A91" s="214"/>
      <c r="B91" s="170">
        <v>11.6</v>
      </c>
      <c r="C91" s="6" t="s">
        <v>142</v>
      </c>
      <c r="D91" s="113">
        <f>'Domain 2'!D72</f>
        <v>0</v>
      </c>
      <c r="E91" s="154"/>
      <c r="F91" s="137"/>
      <c r="G91" s="144"/>
      <c r="H91" s="144"/>
      <c r="I91" s="144"/>
      <c r="J91" s="144"/>
      <c r="K91" s="144"/>
    </row>
    <row r="92" spans="1:11" s="58" customFormat="1" ht="104.25" customHeight="1" x14ac:dyDescent="0.3">
      <c r="A92" s="214"/>
      <c r="B92" s="170" t="s">
        <v>143</v>
      </c>
      <c r="C92" s="6" t="s">
        <v>144</v>
      </c>
      <c r="D92" s="113">
        <f>'Domain 2'!F73</f>
        <v>0</v>
      </c>
      <c r="F92" s="135"/>
      <c r="G92" s="142"/>
      <c r="H92" s="142"/>
      <c r="I92" s="142"/>
      <c r="J92" s="142"/>
      <c r="K92" s="142"/>
    </row>
    <row r="93" spans="1:11" s="58" customFormat="1" ht="104.25" customHeight="1" x14ac:dyDescent="0.3">
      <c r="A93" s="214"/>
      <c r="B93" s="170" t="s">
        <v>145</v>
      </c>
      <c r="C93" s="6" t="s">
        <v>146</v>
      </c>
      <c r="D93" s="113">
        <f>'Domain 2'!F74</f>
        <v>0</v>
      </c>
      <c r="F93" s="135"/>
      <c r="G93" s="144"/>
      <c r="H93" s="144"/>
      <c r="I93" s="144"/>
      <c r="J93" s="144"/>
      <c r="K93" s="144"/>
    </row>
    <row r="94" spans="1:11" s="58" customFormat="1" ht="104.25" customHeight="1" x14ac:dyDescent="0.3">
      <c r="A94" s="214"/>
      <c r="B94" s="170" t="s">
        <v>147</v>
      </c>
      <c r="C94" s="6" t="s">
        <v>148</v>
      </c>
      <c r="D94" s="113">
        <f>'Domain 2'!F75</f>
        <v>0</v>
      </c>
      <c r="F94" s="135"/>
      <c r="G94" s="144"/>
      <c r="H94" s="144"/>
      <c r="I94" s="144"/>
      <c r="J94" s="144"/>
      <c r="K94" s="144"/>
    </row>
    <row r="95" spans="1:11" s="58" customFormat="1" ht="104.25" customHeight="1" x14ac:dyDescent="0.3">
      <c r="A95" s="214"/>
      <c r="B95" s="170">
        <v>11.7</v>
      </c>
      <c r="C95" s="6" t="s">
        <v>149</v>
      </c>
      <c r="D95" s="113">
        <f>'Domain 2'!D76</f>
        <v>0</v>
      </c>
      <c r="E95" s="154"/>
      <c r="F95" s="137"/>
      <c r="G95" s="144"/>
      <c r="H95" s="144"/>
      <c r="I95" s="144"/>
      <c r="J95" s="144"/>
      <c r="K95" s="144"/>
    </row>
    <row r="96" spans="1:11" s="58" customFormat="1" ht="104.25" customHeight="1" x14ac:dyDescent="0.3">
      <c r="A96" s="214"/>
      <c r="B96" s="170">
        <v>11.9</v>
      </c>
      <c r="C96" s="6" t="s">
        <v>150</v>
      </c>
      <c r="D96" s="113">
        <f>'Domain 2'!D77</f>
        <v>0</v>
      </c>
      <c r="E96" s="154"/>
      <c r="F96" s="137"/>
      <c r="G96" s="144"/>
      <c r="H96" s="144"/>
      <c r="I96" s="144"/>
      <c r="J96" s="144"/>
      <c r="K96" s="144"/>
    </row>
    <row r="97" spans="1:11" s="58" customFormat="1" ht="104.25" customHeight="1" x14ac:dyDescent="0.3">
      <c r="A97" s="214"/>
      <c r="B97" s="170" t="s">
        <v>151</v>
      </c>
      <c r="C97" s="6" t="s">
        <v>152</v>
      </c>
      <c r="D97" s="113">
        <f>'Domain 2'!F78</f>
        <v>0</v>
      </c>
      <c r="F97" s="135"/>
      <c r="G97" s="144"/>
      <c r="H97" s="144"/>
      <c r="I97" s="144"/>
      <c r="J97" s="144"/>
      <c r="K97" s="144"/>
    </row>
    <row r="98" spans="1:11" s="58" customFormat="1" ht="104.25" customHeight="1" x14ac:dyDescent="0.3">
      <c r="A98" s="214"/>
      <c r="B98" s="170" t="s">
        <v>153</v>
      </c>
      <c r="C98" s="6" t="s">
        <v>375</v>
      </c>
      <c r="D98" s="113">
        <f>'Domain 2'!F79</f>
        <v>0</v>
      </c>
      <c r="F98" s="135"/>
      <c r="G98" s="144"/>
      <c r="H98" s="144"/>
      <c r="I98" s="144"/>
      <c r="J98" s="144"/>
      <c r="K98" s="144"/>
    </row>
    <row r="99" spans="1:11" s="58" customFormat="1" ht="154.5" customHeight="1" x14ac:dyDescent="0.3">
      <c r="A99" s="214"/>
      <c r="B99" s="170" t="s">
        <v>154</v>
      </c>
      <c r="C99" s="6" t="s">
        <v>155</v>
      </c>
      <c r="D99" s="113">
        <f>'Domain 2'!F80</f>
        <v>0</v>
      </c>
      <c r="F99" s="135"/>
      <c r="G99" s="144"/>
      <c r="H99" s="144"/>
      <c r="I99" s="144"/>
      <c r="J99" s="144"/>
      <c r="K99" s="144"/>
    </row>
    <row r="100" spans="1:11" s="58" customFormat="1" ht="104.25" customHeight="1" x14ac:dyDescent="0.3">
      <c r="A100" s="214"/>
      <c r="B100" s="170" t="s">
        <v>156</v>
      </c>
      <c r="C100" s="6" t="s">
        <v>157</v>
      </c>
      <c r="D100" s="113">
        <f>'Domain 2'!F81</f>
        <v>0</v>
      </c>
      <c r="F100" s="135"/>
      <c r="G100" s="144"/>
      <c r="H100" s="144"/>
      <c r="I100" s="144"/>
      <c r="J100" s="144"/>
      <c r="K100" s="144"/>
    </row>
    <row r="101" spans="1:11" s="58" customFormat="1" ht="104.25" customHeight="1" x14ac:dyDescent="0.3">
      <c r="A101" s="214"/>
      <c r="B101" s="172" t="s">
        <v>159</v>
      </c>
      <c r="C101" s="6" t="s">
        <v>158</v>
      </c>
      <c r="D101" s="113">
        <f>'Domain 2'!D82</f>
        <v>0</v>
      </c>
      <c r="E101" s="159"/>
      <c r="F101" s="137"/>
      <c r="G101" s="144"/>
      <c r="H101" s="144"/>
      <c r="I101" s="144"/>
      <c r="J101" s="144"/>
      <c r="K101" s="144"/>
    </row>
    <row r="102" spans="1:11" s="58" customFormat="1" ht="104.25" customHeight="1" x14ac:dyDescent="0.3">
      <c r="A102" s="214"/>
      <c r="B102" s="170" t="s">
        <v>160</v>
      </c>
      <c r="C102" s="6" t="s">
        <v>161</v>
      </c>
      <c r="D102" s="113">
        <f>'Domain 2'!F83</f>
        <v>0</v>
      </c>
      <c r="F102" s="135"/>
      <c r="G102" s="144"/>
      <c r="H102" s="144"/>
      <c r="I102" s="144"/>
      <c r="J102" s="144"/>
      <c r="K102" s="144"/>
    </row>
    <row r="103" spans="1:11" s="58" customFormat="1" ht="104.25" customHeight="1" x14ac:dyDescent="0.3">
      <c r="A103" s="214"/>
      <c r="B103" s="170" t="s">
        <v>162</v>
      </c>
      <c r="C103" s="6" t="s">
        <v>163</v>
      </c>
      <c r="D103" s="113">
        <f>'Domain 2'!F84</f>
        <v>0</v>
      </c>
      <c r="F103" s="135"/>
      <c r="G103" s="144"/>
      <c r="H103" s="144"/>
      <c r="I103" s="144"/>
      <c r="J103" s="144"/>
      <c r="K103" s="144"/>
    </row>
    <row r="104" spans="1:11" s="58" customFormat="1" ht="161.25" customHeight="1" x14ac:dyDescent="0.3">
      <c r="A104" s="214"/>
      <c r="B104" s="170" t="s">
        <v>164</v>
      </c>
      <c r="C104" s="6" t="s">
        <v>165</v>
      </c>
      <c r="D104" s="113">
        <f>'Domain 2'!F85</f>
        <v>0</v>
      </c>
      <c r="F104" s="135"/>
      <c r="G104" s="144"/>
      <c r="H104" s="144"/>
      <c r="I104" s="144"/>
      <c r="J104" s="144"/>
      <c r="K104" s="144"/>
    </row>
    <row r="105" spans="1:11" s="58" customFormat="1" ht="104.25" customHeight="1" x14ac:dyDescent="0.3">
      <c r="A105" s="214"/>
      <c r="B105" s="178">
        <v>11.11</v>
      </c>
      <c r="C105" s="179" t="s">
        <v>399</v>
      </c>
      <c r="D105" s="113">
        <f>'Domain 2'!D86</f>
        <v>0</v>
      </c>
      <c r="E105" s="157"/>
      <c r="F105" s="139"/>
      <c r="G105" s="144"/>
      <c r="H105" s="144"/>
      <c r="I105" s="144"/>
      <c r="J105" s="144"/>
      <c r="K105" s="144"/>
    </row>
    <row r="106" spans="1:11" s="58" customFormat="1" ht="104.25" customHeight="1" x14ac:dyDescent="0.3">
      <c r="A106" s="214"/>
      <c r="B106" s="178" t="s">
        <v>300</v>
      </c>
      <c r="C106" s="16" t="s">
        <v>166</v>
      </c>
      <c r="D106" s="113">
        <f>'Domain 2'!F87</f>
        <v>0</v>
      </c>
      <c r="F106" s="135"/>
      <c r="G106" s="144"/>
      <c r="H106" s="144"/>
      <c r="I106" s="144"/>
      <c r="J106" s="144"/>
      <c r="K106" s="144"/>
    </row>
    <row r="107" spans="1:11" s="58" customFormat="1" ht="104.25" customHeight="1" x14ac:dyDescent="0.3">
      <c r="A107" s="214"/>
      <c r="B107" s="178" t="s">
        <v>301</v>
      </c>
      <c r="C107" s="16" t="s">
        <v>167</v>
      </c>
      <c r="D107" s="113">
        <f>'Domain 2'!F88</f>
        <v>0</v>
      </c>
      <c r="F107" s="135"/>
      <c r="G107" s="144"/>
      <c r="H107" s="144"/>
      <c r="I107" s="144"/>
      <c r="J107" s="144"/>
      <c r="K107" s="144"/>
    </row>
    <row r="108" spans="1:11" s="58" customFormat="1" ht="104.25" customHeight="1" x14ac:dyDescent="0.3">
      <c r="A108" s="214"/>
      <c r="B108" s="170">
        <v>11.12</v>
      </c>
      <c r="C108" s="6" t="s">
        <v>168</v>
      </c>
      <c r="D108" s="113">
        <f>'Domain 2'!D89</f>
        <v>0</v>
      </c>
      <c r="E108" s="157"/>
      <c r="F108" s="139"/>
      <c r="G108" s="144"/>
      <c r="H108" s="144"/>
      <c r="I108" s="144"/>
      <c r="J108" s="144"/>
      <c r="K108" s="144"/>
    </row>
    <row r="109" spans="1:11" s="58" customFormat="1" ht="104.25" customHeight="1" thickBot="1" x14ac:dyDescent="0.35">
      <c r="A109" s="215"/>
      <c r="B109" s="170">
        <v>11.13</v>
      </c>
      <c r="C109" s="6" t="s">
        <v>169</v>
      </c>
      <c r="D109" s="113">
        <f>'Domain 2'!D90</f>
        <v>0</v>
      </c>
      <c r="E109" s="155"/>
      <c r="F109" s="149"/>
      <c r="G109" s="144"/>
      <c r="H109" s="144"/>
      <c r="I109" s="144"/>
      <c r="J109" s="144"/>
      <c r="K109" s="144"/>
    </row>
    <row r="110" spans="1:11" s="58" customFormat="1" ht="144" customHeight="1" x14ac:dyDescent="0.3">
      <c r="A110" s="219" t="s">
        <v>355</v>
      </c>
      <c r="B110" s="167">
        <v>12.1</v>
      </c>
      <c r="C110" s="6" t="s">
        <v>170</v>
      </c>
      <c r="D110" s="113">
        <f>'Domain 3'!D4</f>
        <v>0</v>
      </c>
      <c r="E110" s="154"/>
      <c r="F110" s="140"/>
      <c r="G110" s="144"/>
      <c r="H110" s="144"/>
      <c r="I110" s="144"/>
      <c r="J110" s="144"/>
      <c r="K110" s="144"/>
    </row>
    <row r="111" spans="1:11" s="58" customFormat="1" ht="104.25" customHeight="1" x14ac:dyDescent="0.3">
      <c r="A111" s="220"/>
      <c r="B111" s="167">
        <v>12.2</v>
      </c>
      <c r="C111" s="6" t="s">
        <v>171</v>
      </c>
      <c r="D111" s="113">
        <f>'Domain 3'!D5</f>
        <v>0</v>
      </c>
      <c r="E111" s="157"/>
      <c r="F111" s="151"/>
      <c r="G111" s="144"/>
      <c r="H111" s="144"/>
      <c r="I111" s="144"/>
      <c r="J111" s="144"/>
      <c r="K111" s="144"/>
    </row>
    <row r="112" spans="1:11" s="58" customFormat="1" ht="104.25" customHeight="1" x14ac:dyDescent="0.3">
      <c r="A112" s="220"/>
      <c r="B112" s="167">
        <v>12.3</v>
      </c>
      <c r="C112" s="11" t="s">
        <v>172</v>
      </c>
      <c r="D112" s="113">
        <f>'Domain 3'!D6</f>
        <v>0</v>
      </c>
      <c r="E112" s="154"/>
      <c r="F112" s="140"/>
      <c r="G112" s="144"/>
      <c r="H112" s="144"/>
      <c r="I112" s="144"/>
      <c r="J112" s="144"/>
      <c r="K112" s="144"/>
    </row>
    <row r="113" spans="1:11" s="58" customFormat="1" ht="104.25" customHeight="1" x14ac:dyDescent="0.3">
      <c r="A113" s="220"/>
      <c r="B113" s="168" t="s">
        <v>176</v>
      </c>
      <c r="C113" s="11" t="s">
        <v>173</v>
      </c>
      <c r="D113" s="113">
        <f>'Domain 3'!F7</f>
        <v>0</v>
      </c>
      <c r="F113" s="135"/>
      <c r="G113" s="144"/>
      <c r="H113" s="144"/>
      <c r="I113" s="144"/>
      <c r="J113" s="144"/>
      <c r="K113" s="144"/>
    </row>
    <row r="114" spans="1:11" s="58" customFormat="1" ht="104.25" customHeight="1" x14ac:dyDescent="0.3">
      <c r="A114" s="220"/>
      <c r="B114" s="168" t="s">
        <v>177</v>
      </c>
      <c r="C114" s="11" t="s">
        <v>174</v>
      </c>
      <c r="D114" s="113">
        <f>'Domain 3'!F8</f>
        <v>0</v>
      </c>
      <c r="F114" s="135"/>
      <c r="G114" s="144"/>
      <c r="H114" s="144"/>
      <c r="I114" s="144"/>
      <c r="J114" s="144"/>
      <c r="K114" s="144"/>
    </row>
    <row r="115" spans="1:11" s="58" customFormat="1" ht="104.25" customHeight="1" x14ac:dyDescent="0.3">
      <c r="A115" s="220"/>
      <c r="B115" s="168" t="s">
        <v>178</v>
      </c>
      <c r="C115" s="11" t="s">
        <v>175</v>
      </c>
      <c r="D115" s="113">
        <f>'Domain 3'!F9</f>
        <v>0</v>
      </c>
      <c r="F115" s="135"/>
      <c r="G115" s="144"/>
      <c r="H115" s="144"/>
      <c r="I115" s="144"/>
      <c r="J115" s="144"/>
      <c r="K115" s="144"/>
    </row>
    <row r="116" spans="1:11" s="58" customFormat="1" ht="104.25" customHeight="1" x14ac:dyDescent="0.3">
      <c r="A116" s="220"/>
      <c r="B116" s="168">
        <v>12.4</v>
      </c>
      <c r="C116" s="16" t="s">
        <v>179</v>
      </c>
      <c r="D116" s="113">
        <f>'Domain 3'!D10</f>
        <v>0</v>
      </c>
      <c r="E116" s="154"/>
      <c r="F116" s="140"/>
      <c r="G116" s="144"/>
      <c r="H116" s="144"/>
      <c r="I116" s="144"/>
      <c r="J116" s="144"/>
      <c r="K116" s="144"/>
    </row>
    <row r="117" spans="1:11" s="58" customFormat="1" ht="104.25" customHeight="1" x14ac:dyDescent="0.3">
      <c r="A117" s="220"/>
      <c r="B117" s="168">
        <v>12.5</v>
      </c>
      <c r="C117" s="16" t="s">
        <v>180</v>
      </c>
      <c r="D117" s="113">
        <f>'Domain 3'!D11</f>
        <v>0</v>
      </c>
      <c r="E117" s="154"/>
      <c r="F117" s="140"/>
      <c r="G117" s="144"/>
      <c r="H117" s="144"/>
      <c r="I117" s="144"/>
      <c r="J117" s="144"/>
      <c r="K117" s="144"/>
    </row>
    <row r="118" spans="1:11" s="58" customFormat="1" ht="104.25" customHeight="1" thickBot="1" x14ac:dyDescent="0.35">
      <c r="A118" s="221"/>
      <c r="B118" s="168">
        <v>12.6</v>
      </c>
      <c r="C118" s="16" t="s">
        <v>181</v>
      </c>
      <c r="D118" s="113">
        <f>'Domain 3'!D12</f>
        <v>0</v>
      </c>
      <c r="E118" s="155"/>
      <c r="F118" s="152"/>
      <c r="G118" s="144"/>
      <c r="H118" s="144"/>
      <c r="I118" s="144"/>
      <c r="J118" s="144"/>
      <c r="K118" s="144"/>
    </row>
    <row r="119" spans="1:11" s="58" customFormat="1" ht="104.25" customHeight="1" x14ac:dyDescent="0.3">
      <c r="A119" s="218" t="s">
        <v>356</v>
      </c>
      <c r="B119" s="168">
        <v>13.1</v>
      </c>
      <c r="C119" s="16" t="s">
        <v>182</v>
      </c>
      <c r="D119" s="113">
        <f>'Domain 3'!D13</f>
        <v>0</v>
      </c>
      <c r="E119" s="156"/>
      <c r="F119" s="141"/>
      <c r="G119" s="144"/>
      <c r="H119" s="144"/>
      <c r="I119" s="144"/>
      <c r="J119" s="144"/>
      <c r="K119" s="144"/>
    </row>
    <row r="120" spans="1:11" s="58" customFormat="1" ht="104.25" customHeight="1" x14ac:dyDescent="0.3">
      <c r="A120" s="214"/>
      <c r="B120" s="168">
        <v>13.2</v>
      </c>
      <c r="C120" s="16" t="s">
        <v>183</v>
      </c>
      <c r="D120" s="113">
        <f>'Domain 3'!D14</f>
        <v>0</v>
      </c>
      <c r="E120" s="154"/>
      <c r="F120" s="140"/>
      <c r="G120" s="144"/>
      <c r="H120" s="144"/>
      <c r="I120" s="144"/>
      <c r="J120" s="144"/>
      <c r="K120" s="144"/>
    </row>
    <row r="121" spans="1:11" s="58" customFormat="1" ht="104.25" customHeight="1" thickBot="1" x14ac:dyDescent="0.35">
      <c r="A121" s="215"/>
      <c r="B121" s="168">
        <v>13.3</v>
      </c>
      <c r="C121" s="16" t="s">
        <v>184</v>
      </c>
      <c r="D121" s="113">
        <f>'Domain 3'!D15</f>
        <v>0</v>
      </c>
      <c r="E121" s="155"/>
      <c r="F121" s="152"/>
      <c r="G121" s="144"/>
      <c r="H121" s="144"/>
      <c r="I121" s="144"/>
      <c r="J121" s="144"/>
      <c r="K121" s="144"/>
    </row>
    <row r="122" spans="1:11" s="58" customFormat="1" ht="104.25" customHeight="1" x14ac:dyDescent="0.3">
      <c r="A122" s="219" t="s">
        <v>358</v>
      </c>
      <c r="B122" s="167">
        <v>15.1</v>
      </c>
      <c r="C122" s="6" t="s">
        <v>185</v>
      </c>
      <c r="D122" s="113">
        <f>'Domain 4'!D4</f>
        <v>0</v>
      </c>
      <c r="E122" s="156"/>
      <c r="F122" s="138"/>
      <c r="G122" s="144"/>
      <c r="H122" s="144"/>
      <c r="I122" s="144"/>
      <c r="J122" s="144"/>
      <c r="K122" s="144"/>
    </row>
    <row r="123" spans="1:11" s="58" customFormat="1" ht="104.25" customHeight="1" x14ac:dyDescent="0.3">
      <c r="A123" s="220"/>
      <c r="B123" s="170" t="s">
        <v>331</v>
      </c>
      <c r="C123" s="6" t="s">
        <v>396</v>
      </c>
      <c r="D123" s="113">
        <f>'Domain 4'!F6</f>
        <v>0</v>
      </c>
      <c r="F123" s="135"/>
      <c r="G123" s="144"/>
      <c r="H123" s="144"/>
      <c r="I123" s="144"/>
      <c r="J123" s="144"/>
      <c r="K123" s="144"/>
    </row>
    <row r="124" spans="1:11" s="58" customFormat="1" ht="104.25" customHeight="1" x14ac:dyDescent="0.3">
      <c r="A124" s="220"/>
      <c r="B124" s="170" t="s">
        <v>332</v>
      </c>
      <c r="C124" s="6" t="s">
        <v>187</v>
      </c>
      <c r="D124" s="113">
        <f>'Domain 4'!F7</f>
        <v>0</v>
      </c>
      <c r="F124" s="135"/>
      <c r="G124" s="144"/>
      <c r="H124" s="144"/>
      <c r="I124" s="144"/>
      <c r="J124" s="144"/>
      <c r="K124" s="144"/>
    </row>
    <row r="125" spans="1:11" s="58" customFormat="1" ht="104.25" customHeight="1" x14ac:dyDescent="0.3">
      <c r="A125" s="220"/>
      <c r="B125" s="170" t="s">
        <v>333</v>
      </c>
      <c r="C125" s="6" t="s">
        <v>188</v>
      </c>
      <c r="D125" s="113">
        <f>'Domain 4'!F8</f>
        <v>0</v>
      </c>
      <c r="F125" s="135"/>
      <c r="G125" s="144"/>
      <c r="H125" s="144"/>
      <c r="I125" s="144"/>
      <c r="J125" s="144"/>
      <c r="K125" s="144"/>
    </row>
    <row r="126" spans="1:11" s="58" customFormat="1" ht="104.25" customHeight="1" x14ac:dyDescent="0.3">
      <c r="A126" s="220"/>
      <c r="B126" s="170" t="s">
        <v>334</v>
      </c>
      <c r="C126" s="6" t="s">
        <v>189</v>
      </c>
      <c r="D126" s="113">
        <f>'Domain 4'!F9</f>
        <v>0</v>
      </c>
      <c r="F126" s="135"/>
      <c r="G126" s="144"/>
      <c r="H126" s="144"/>
      <c r="I126" s="144"/>
      <c r="J126" s="144"/>
      <c r="K126" s="144"/>
    </row>
    <row r="127" spans="1:11" s="58" customFormat="1" ht="104.25" customHeight="1" x14ac:dyDescent="0.3">
      <c r="A127" s="220"/>
      <c r="B127" s="170" t="s">
        <v>335</v>
      </c>
      <c r="C127" s="6" t="s">
        <v>190</v>
      </c>
      <c r="D127" s="113">
        <f>'Domain 4'!F10</f>
        <v>0</v>
      </c>
      <c r="F127" s="135"/>
      <c r="G127" s="144"/>
      <c r="H127" s="144"/>
      <c r="I127" s="144"/>
      <c r="J127" s="144"/>
      <c r="K127" s="144"/>
    </row>
    <row r="128" spans="1:11" s="58" customFormat="1" ht="104.25" customHeight="1" x14ac:dyDescent="0.3">
      <c r="A128" s="220"/>
      <c r="B128" s="170" t="s">
        <v>336</v>
      </c>
      <c r="C128" s="6" t="s">
        <v>191</v>
      </c>
      <c r="D128" s="113">
        <f>'Domain 4'!F11</f>
        <v>0</v>
      </c>
      <c r="F128" s="135"/>
      <c r="G128" s="144"/>
      <c r="H128" s="144"/>
      <c r="I128" s="144"/>
      <c r="J128" s="144"/>
      <c r="K128" s="144"/>
    </row>
    <row r="129" spans="1:11" s="58" customFormat="1" ht="104.25" customHeight="1" x14ac:dyDescent="0.3">
      <c r="A129" s="220"/>
      <c r="B129" s="113">
        <v>15.2</v>
      </c>
      <c r="C129" s="6" t="s">
        <v>192</v>
      </c>
      <c r="D129" s="113">
        <f>'Domain 4'!D12</f>
        <v>0</v>
      </c>
      <c r="E129" s="156"/>
      <c r="F129" s="138"/>
      <c r="G129" s="144"/>
      <c r="H129" s="144"/>
      <c r="I129" s="144"/>
      <c r="J129" s="144"/>
      <c r="K129" s="144"/>
    </row>
    <row r="130" spans="1:11" s="58" customFormat="1" ht="138.75" customHeight="1" x14ac:dyDescent="0.3">
      <c r="A130" s="220"/>
      <c r="B130" s="113">
        <v>15.3</v>
      </c>
      <c r="C130" s="6" t="s">
        <v>193</v>
      </c>
      <c r="D130" s="113">
        <f>'Domain 4'!D13</f>
        <v>0</v>
      </c>
      <c r="E130" s="156"/>
      <c r="F130" s="138"/>
      <c r="G130" s="144"/>
      <c r="H130" s="144"/>
      <c r="I130" s="144"/>
      <c r="J130" s="144"/>
      <c r="K130" s="144"/>
    </row>
    <row r="131" spans="1:11" s="58" customFormat="1" ht="104.25" customHeight="1" x14ac:dyDescent="0.3">
      <c r="A131" s="220"/>
      <c r="B131" s="113">
        <v>15.4</v>
      </c>
      <c r="C131" s="6" t="s">
        <v>194</v>
      </c>
      <c r="D131" s="113">
        <f>'Domain 4'!D14</f>
        <v>0</v>
      </c>
      <c r="E131" s="156"/>
      <c r="F131" s="138"/>
      <c r="G131" s="144"/>
      <c r="H131" s="144"/>
      <c r="I131" s="144"/>
      <c r="J131" s="144"/>
      <c r="K131" s="144"/>
    </row>
    <row r="132" spans="1:11" s="58" customFormat="1" ht="104.25" customHeight="1" x14ac:dyDescent="0.3">
      <c r="A132" s="220"/>
      <c r="B132" s="113">
        <v>15.5</v>
      </c>
      <c r="C132" s="6" t="s">
        <v>376</v>
      </c>
      <c r="D132" s="113">
        <f>'Domain 4'!D15</f>
        <v>0</v>
      </c>
      <c r="E132" s="156"/>
      <c r="F132" s="138"/>
      <c r="G132" s="144"/>
      <c r="H132" s="144"/>
      <c r="I132" s="144"/>
      <c r="J132" s="144"/>
      <c r="K132" s="144"/>
    </row>
    <row r="133" spans="1:11" s="58" customFormat="1" ht="104.25" customHeight="1" x14ac:dyDescent="0.3">
      <c r="A133" s="220"/>
      <c r="B133" s="170" t="s">
        <v>302</v>
      </c>
      <c r="C133" s="6" t="s">
        <v>196</v>
      </c>
      <c r="D133" s="113">
        <f>'Domain 4'!F17</f>
        <v>0</v>
      </c>
      <c r="F133" s="135"/>
      <c r="G133" s="144"/>
      <c r="H133" s="144"/>
      <c r="I133" s="144"/>
      <c r="J133" s="144"/>
      <c r="K133" s="144"/>
    </row>
    <row r="134" spans="1:11" s="58" customFormat="1" ht="104.25" customHeight="1" x14ac:dyDescent="0.3">
      <c r="A134" s="220"/>
      <c r="B134" s="170" t="s">
        <v>304</v>
      </c>
      <c r="C134" s="6" t="s">
        <v>197</v>
      </c>
      <c r="D134" s="113">
        <f>'Domain 4'!F18</f>
        <v>0</v>
      </c>
      <c r="F134" s="135"/>
      <c r="G134" s="144"/>
      <c r="H134" s="144"/>
      <c r="I134" s="144"/>
      <c r="J134" s="144"/>
      <c r="K134" s="144"/>
    </row>
    <row r="135" spans="1:11" s="58" customFormat="1" ht="104.25" customHeight="1" x14ac:dyDescent="0.3">
      <c r="A135" s="220"/>
      <c r="B135" s="170" t="s">
        <v>305</v>
      </c>
      <c r="C135" s="6" t="s">
        <v>198</v>
      </c>
      <c r="D135" s="113">
        <f>'Domain 4'!F19</f>
        <v>0</v>
      </c>
      <c r="F135" s="135"/>
      <c r="G135" s="144"/>
      <c r="H135" s="144"/>
      <c r="I135" s="144"/>
      <c r="J135" s="144"/>
      <c r="K135" s="144"/>
    </row>
    <row r="136" spans="1:11" s="58" customFormat="1" ht="104.25" customHeight="1" x14ac:dyDescent="0.3">
      <c r="A136" s="220"/>
      <c r="B136" s="170" t="s">
        <v>306</v>
      </c>
      <c r="C136" s="6" t="s">
        <v>199</v>
      </c>
      <c r="D136" s="113">
        <f>'Domain 4'!F20</f>
        <v>0</v>
      </c>
      <c r="F136" s="135"/>
      <c r="G136" s="144"/>
      <c r="H136" s="144"/>
      <c r="I136" s="144"/>
      <c r="J136" s="144"/>
      <c r="K136" s="144"/>
    </row>
    <row r="137" spans="1:11" s="58" customFormat="1" ht="104.25" customHeight="1" x14ac:dyDescent="0.3">
      <c r="A137" s="220"/>
      <c r="B137" s="170" t="s">
        <v>307</v>
      </c>
      <c r="C137" s="6" t="s">
        <v>200</v>
      </c>
      <c r="D137" s="113">
        <f>'Domain 4'!F21</f>
        <v>0</v>
      </c>
      <c r="F137" s="135"/>
      <c r="G137" s="144"/>
      <c r="H137" s="144"/>
      <c r="I137" s="144"/>
      <c r="J137" s="144"/>
      <c r="K137" s="144"/>
    </row>
    <row r="138" spans="1:11" s="58" customFormat="1" ht="104.25" customHeight="1" thickBot="1" x14ac:dyDescent="0.35">
      <c r="A138" s="221"/>
      <c r="B138" s="170">
        <v>15.6</v>
      </c>
      <c r="C138" s="6" t="s">
        <v>201</v>
      </c>
      <c r="D138" s="113">
        <f>'Domain 4'!D22</f>
        <v>0</v>
      </c>
      <c r="E138" s="155"/>
      <c r="F138" s="149"/>
      <c r="G138" s="144"/>
      <c r="H138" s="144"/>
      <c r="I138" s="144"/>
      <c r="J138" s="144"/>
      <c r="K138" s="144"/>
    </row>
    <row r="139" spans="1:11" s="58" customFormat="1" ht="104.25" customHeight="1" x14ac:dyDescent="0.3">
      <c r="A139" s="218" t="s">
        <v>359</v>
      </c>
      <c r="B139" s="113">
        <v>16.100000000000001</v>
      </c>
      <c r="C139" s="6" t="s">
        <v>202</v>
      </c>
      <c r="D139" s="113">
        <f>'Domain 4'!D23</f>
        <v>0</v>
      </c>
      <c r="E139" s="156"/>
      <c r="F139" s="138"/>
      <c r="G139" s="144"/>
      <c r="H139" s="144"/>
      <c r="I139" s="144"/>
      <c r="J139" s="144"/>
      <c r="K139" s="144"/>
    </row>
    <row r="140" spans="1:11" s="58" customFormat="1" ht="104.25" customHeight="1" x14ac:dyDescent="0.3">
      <c r="A140" s="214"/>
      <c r="B140" s="113">
        <v>16.2</v>
      </c>
      <c r="C140" s="6" t="s">
        <v>203</v>
      </c>
      <c r="D140" s="113">
        <f>'Domain 4'!D24</f>
        <v>0</v>
      </c>
      <c r="E140" s="154"/>
      <c r="F140" s="140"/>
      <c r="G140" s="144"/>
      <c r="H140" s="144"/>
      <c r="I140" s="144"/>
      <c r="J140" s="144"/>
      <c r="K140" s="144"/>
    </row>
    <row r="141" spans="1:11" s="58" customFormat="1" ht="104.25" customHeight="1" x14ac:dyDescent="0.3">
      <c r="A141" s="214"/>
      <c r="B141" s="170" t="s">
        <v>322</v>
      </c>
      <c r="C141" s="6" t="s">
        <v>204</v>
      </c>
      <c r="D141" s="113">
        <f>'Domain 4'!F25</f>
        <v>0</v>
      </c>
      <c r="F141" s="135"/>
      <c r="G141" s="144"/>
      <c r="H141" s="144"/>
      <c r="I141" s="144"/>
      <c r="J141" s="144"/>
      <c r="K141" s="144"/>
    </row>
    <row r="142" spans="1:11" s="58" customFormat="1" ht="104.25" customHeight="1" x14ac:dyDescent="0.3">
      <c r="A142" s="214"/>
      <c r="B142" s="170" t="s">
        <v>323</v>
      </c>
      <c r="C142" s="6" t="s">
        <v>205</v>
      </c>
      <c r="D142" s="113">
        <f>'Domain 4'!F26</f>
        <v>0</v>
      </c>
      <c r="F142" s="135"/>
      <c r="G142" s="144"/>
      <c r="H142" s="144"/>
      <c r="I142" s="144"/>
      <c r="J142" s="144"/>
      <c r="K142" s="144"/>
    </row>
    <row r="143" spans="1:11" s="58" customFormat="1" ht="104.25" customHeight="1" x14ac:dyDescent="0.3">
      <c r="A143" s="214"/>
      <c r="B143" s="170" t="s">
        <v>324</v>
      </c>
      <c r="C143" s="6" t="s">
        <v>206</v>
      </c>
      <c r="D143" s="113">
        <f>'Domain 4'!F27</f>
        <v>0</v>
      </c>
      <c r="F143" s="135"/>
      <c r="G143" s="144"/>
      <c r="H143" s="144"/>
      <c r="I143" s="144"/>
      <c r="J143" s="144"/>
      <c r="K143" s="144"/>
    </row>
    <row r="144" spans="1:11" s="58" customFormat="1" ht="104.25" customHeight="1" x14ac:dyDescent="0.3">
      <c r="A144" s="214"/>
      <c r="B144" s="170" t="s">
        <v>325</v>
      </c>
      <c r="C144" s="6" t="s">
        <v>207</v>
      </c>
      <c r="D144" s="113">
        <f>'Domain 4'!F28</f>
        <v>0</v>
      </c>
      <c r="F144" s="135"/>
      <c r="G144" s="144"/>
      <c r="H144" s="144"/>
      <c r="I144" s="144"/>
      <c r="J144" s="144"/>
      <c r="K144" s="144"/>
    </row>
    <row r="145" spans="1:11" s="58" customFormat="1" ht="104.25" customHeight="1" x14ac:dyDescent="0.3">
      <c r="A145" s="214"/>
      <c r="B145" s="170" t="s">
        <v>326</v>
      </c>
      <c r="C145" s="6" t="s">
        <v>208</v>
      </c>
      <c r="D145" s="113">
        <f>'Domain 4'!F29</f>
        <v>0</v>
      </c>
      <c r="F145" s="135"/>
      <c r="G145" s="144"/>
      <c r="H145" s="144"/>
      <c r="I145" s="144"/>
      <c r="J145" s="144"/>
      <c r="K145" s="144"/>
    </row>
    <row r="146" spans="1:11" s="58" customFormat="1" ht="104.25" customHeight="1" thickBot="1" x14ac:dyDescent="0.35">
      <c r="A146" s="215"/>
      <c r="B146" s="113">
        <v>16.3</v>
      </c>
      <c r="C146" s="6" t="s">
        <v>209</v>
      </c>
      <c r="D146" s="113">
        <f>'Domain 4'!D30</f>
        <v>0</v>
      </c>
      <c r="E146" s="155"/>
      <c r="F146" s="149"/>
      <c r="G146" s="144"/>
      <c r="H146" s="144"/>
      <c r="I146" s="144"/>
      <c r="J146" s="144"/>
      <c r="K146" s="144"/>
    </row>
    <row r="147" spans="1:11" s="58" customFormat="1" ht="104.25" customHeight="1" x14ac:dyDescent="0.3">
      <c r="A147" s="219" t="s">
        <v>360</v>
      </c>
      <c r="B147" s="113">
        <v>17.100000000000001</v>
      </c>
      <c r="C147" s="6" t="s">
        <v>210</v>
      </c>
      <c r="D147" s="113">
        <f>'Domain 4'!D31</f>
        <v>0</v>
      </c>
      <c r="E147" s="156"/>
      <c r="F147" s="138"/>
      <c r="G147" s="144"/>
      <c r="H147" s="144"/>
      <c r="I147" s="144"/>
      <c r="J147" s="144"/>
      <c r="K147" s="144"/>
    </row>
    <row r="148" spans="1:11" s="58" customFormat="1" ht="104.25" customHeight="1" x14ac:dyDescent="0.3">
      <c r="A148" s="220"/>
      <c r="B148" s="113">
        <v>17.2</v>
      </c>
      <c r="C148" s="6" t="s">
        <v>211</v>
      </c>
      <c r="D148" s="113">
        <f>'Domain 4'!D32</f>
        <v>0</v>
      </c>
      <c r="E148" s="154"/>
      <c r="F148" s="137"/>
      <c r="G148" s="144"/>
      <c r="H148" s="144"/>
      <c r="I148" s="144"/>
      <c r="J148" s="144"/>
      <c r="K148" s="144"/>
    </row>
    <row r="149" spans="1:11" s="58" customFormat="1" ht="104.25" customHeight="1" x14ac:dyDescent="0.3">
      <c r="A149" s="220"/>
      <c r="B149" s="170" t="s">
        <v>327</v>
      </c>
      <c r="C149" s="6" t="s">
        <v>212</v>
      </c>
      <c r="D149" s="113">
        <f>'Domain 4'!F33</f>
        <v>0</v>
      </c>
      <c r="F149" s="135"/>
      <c r="G149" s="144"/>
      <c r="H149" s="144"/>
      <c r="I149" s="144"/>
      <c r="J149" s="144"/>
      <c r="K149" s="144"/>
    </row>
    <row r="150" spans="1:11" s="58" customFormat="1" ht="104.25" customHeight="1" x14ac:dyDescent="0.3">
      <c r="A150" s="220"/>
      <c r="B150" s="170" t="s">
        <v>328</v>
      </c>
      <c r="C150" s="6" t="s">
        <v>213</v>
      </c>
      <c r="D150" s="113">
        <f>'Domain 4'!F34</f>
        <v>0</v>
      </c>
      <c r="F150" s="135"/>
      <c r="G150" s="144"/>
      <c r="H150" s="144"/>
      <c r="I150" s="144"/>
      <c r="J150" s="144"/>
      <c r="K150" s="144"/>
    </row>
    <row r="151" spans="1:11" s="58" customFormat="1" ht="104.25" customHeight="1" x14ac:dyDescent="0.3">
      <c r="A151" s="220"/>
      <c r="B151" s="170" t="s">
        <v>329</v>
      </c>
      <c r="C151" s="6" t="s">
        <v>214</v>
      </c>
      <c r="D151" s="113">
        <f>'Domain 4'!F35</f>
        <v>0</v>
      </c>
      <c r="F151" s="135"/>
      <c r="G151" s="144"/>
      <c r="H151" s="144"/>
      <c r="I151" s="144"/>
      <c r="J151" s="144"/>
      <c r="K151" s="144"/>
    </row>
    <row r="152" spans="1:11" s="58" customFormat="1" ht="104.25" customHeight="1" x14ac:dyDescent="0.3">
      <c r="A152" s="220"/>
      <c r="B152" s="113">
        <v>17.3</v>
      </c>
      <c r="C152" s="6" t="s">
        <v>215</v>
      </c>
      <c r="D152" s="113">
        <f>'Domain 4'!D36</f>
        <v>0</v>
      </c>
      <c r="E152" s="154"/>
      <c r="F152" s="137"/>
      <c r="G152" s="144"/>
      <c r="H152" s="144"/>
      <c r="I152" s="144"/>
      <c r="J152" s="144"/>
      <c r="K152" s="144"/>
    </row>
    <row r="153" spans="1:11" s="58" customFormat="1" ht="104.25" customHeight="1" x14ac:dyDescent="0.3">
      <c r="A153" s="220"/>
      <c r="B153" s="113">
        <v>17.399999999999999</v>
      </c>
      <c r="C153" s="6" t="s">
        <v>216</v>
      </c>
      <c r="D153" s="113">
        <f>'Domain 4'!D37</f>
        <v>0</v>
      </c>
      <c r="E153" s="154"/>
      <c r="F153" s="137"/>
      <c r="G153" s="144"/>
      <c r="H153" s="144"/>
      <c r="I153" s="144"/>
      <c r="J153" s="144"/>
      <c r="K153" s="144"/>
    </row>
    <row r="154" spans="1:11" s="58" customFormat="1" ht="104.25" customHeight="1" x14ac:dyDescent="0.3">
      <c r="A154" s="220"/>
      <c r="B154" s="113">
        <v>17.5</v>
      </c>
      <c r="C154" s="6" t="s">
        <v>217</v>
      </c>
      <c r="D154" s="113">
        <f>'Domain 4'!D38</f>
        <v>0</v>
      </c>
      <c r="E154" s="154"/>
      <c r="F154" s="137"/>
      <c r="G154" s="144"/>
      <c r="H154" s="144"/>
      <c r="I154" s="144"/>
      <c r="J154" s="144"/>
      <c r="K154" s="144"/>
    </row>
    <row r="155" spans="1:11" s="58" customFormat="1" ht="104.25" customHeight="1" x14ac:dyDescent="0.3">
      <c r="A155" s="220"/>
      <c r="B155" s="113">
        <v>17.7</v>
      </c>
      <c r="C155" s="6" t="s">
        <v>218</v>
      </c>
      <c r="D155" s="113">
        <f>'Domain 4'!D39</f>
        <v>0</v>
      </c>
      <c r="E155" s="154"/>
      <c r="F155" s="137"/>
      <c r="G155" s="144"/>
      <c r="H155" s="144"/>
      <c r="I155" s="144"/>
      <c r="J155" s="144"/>
      <c r="K155" s="144"/>
    </row>
    <row r="156" spans="1:11" s="58" customFormat="1" ht="104.25" customHeight="1" x14ac:dyDescent="0.3">
      <c r="A156" s="220"/>
      <c r="B156" s="113">
        <v>17.8</v>
      </c>
      <c r="C156" s="6" t="s">
        <v>219</v>
      </c>
      <c r="D156" s="113">
        <f>'Domain 4'!D40</f>
        <v>0</v>
      </c>
      <c r="E156" s="154"/>
      <c r="F156" s="137"/>
      <c r="G156" s="144"/>
      <c r="H156" s="144"/>
      <c r="I156" s="144"/>
      <c r="J156" s="144"/>
      <c r="K156" s="144"/>
    </row>
    <row r="157" spans="1:11" s="58" customFormat="1" ht="104.25" customHeight="1" thickBot="1" x14ac:dyDescent="0.35">
      <c r="A157" s="221"/>
      <c r="B157" s="113">
        <v>17.899999999999999</v>
      </c>
      <c r="C157" s="6" t="s">
        <v>220</v>
      </c>
      <c r="D157" s="113">
        <f>'Domain 4'!D41</f>
        <v>0</v>
      </c>
      <c r="E157" s="155"/>
      <c r="F157" s="149"/>
      <c r="G157" s="144"/>
      <c r="H157" s="144"/>
      <c r="I157" s="144"/>
      <c r="J157" s="144"/>
      <c r="K157" s="144"/>
    </row>
    <row r="158" spans="1:11" s="58" customFormat="1" ht="104.25" customHeight="1" x14ac:dyDescent="0.3">
      <c r="A158" s="218" t="s">
        <v>361</v>
      </c>
      <c r="B158" s="113">
        <v>18.100000000000001</v>
      </c>
      <c r="C158" s="6" t="s">
        <v>221</v>
      </c>
      <c r="D158" s="113">
        <f>'Domain 4'!D42</f>
        <v>0</v>
      </c>
      <c r="E158" s="156"/>
      <c r="F158" s="138"/>
      <c r="G158" s="144"/>
      <c r="H158" s="144"/>
      <c r="I158" s="144"/>
      <c r="J158" s="144"/>
      <c r="K158" s="144"/>
    </row>
    <row r="159" spans="1:11" s="58" customFormat="1" ht="104.25" customHeight="1" x14ac:dyDescent="0.3">
      <c r="A159" s="214"/>
      <c r="B159" s="113">
        <v>18.2</v>
      </c>
      <c r="C159" s="6" t="s">
        <v>222</v>
      </c>
      <c r="D159" s="113">
        <f>'Domain 4'!D43</f>
        <v>0</v>
      </c>
      <c r="E159" s="154"/>
      <c r="F159" s="137"/>
      <c r="G159" s="144"/>
      <c r="H159" s="144"/>
      <c r="I159" s="144"/>
      <c r="J159" s="144"/>
      <c r="K159" s="144"/>
    </row>
    <row r="160" spans="1:11" s="58" customFormat="1" ht="104.25" customHeight="1" x14ac:dyDescent="0.3">
      <c r="A160" s="214"/>
      <c r="B160" s="113">
        <v>18.3</v>
      </c>
      <c r="C160" s="6" t="s">
        <v>223</v>
      </c>
      <c r="D160" s="113">
        <f>'Domain 4'!D44</f>
        <v>0</v>
      </c>
      <c r="E160" s="154"/>
      <c r="F160" s="137"/>
      <c r="G160" s="144"/>
      <c r="H160" s="144"/>
      <c r="I160" s="144"/>
      <c r="J160" s="144"/>
      <c r="K160" s="144"/>
    </row>
    <row r="161" spans="1:11" s="58" customFormat="1" ht="104.25" customHeight="1" x14ac:dyDescent="0.3">
      <c r="A161" s="214"/>
      <c r="B161" s="113">
        <v>18.399999999999999</v>
      </c>
      <c r="C161" s="6" t="s">
        <v>224</v>
      </c>
      <c r="D161" s="113">
        <f>'Domain 4'!D45</f>
        <v>0</v>
      </c>
      <c r="E161" s="154"/>
      <c r="F161" s="137"/>
      <c r="G161" s="144"/>
      <c r="H161" s="144"/>
      <c r="I161" s="144"/>
      <c r="J161" s="144"/>
      <c r="K161" s="144"/>
    </row>
    <row r="162" spans="1:11" s="58" customFormat="1" ht="104.25" customHeight="1" x14ac:dyDescent="0.3">
      <c r="A162" s="214"/>
      <c r="B162" s="113">
        <v>18.5</v>
      </c>
      <c r="C162" s="6" t="s">
        <v>225</v>
      </c>
      <c r="D162" s="113">
        <f>'Domain 4'!D46</f>
        <v>0</v>
      </c>
      <c r="E162" s="154"/>
      <c r="F162" s="137"/>
      <c r="G162" s="144"/>
      <c r="H162" s="144"/>
      <c r="I162" s="144"/>
      <c r="J162" s="144"/>
      <c r="K162" s="144"/>
    </row>
    <row r="163" spans="1:11" s="58" customFormat="1" ht="104.25" customHeight="1" x14ac:dyDescent="0.3">
      <c r="A163" s="214"/>
      <c r="B163" s="170" t="s">
        <v>308</v>
      </c>
      <c r="C163" s="6" t="s">
        <v>226</v>
      </c>
      <c r="D163" s="113">
        <f>'Domain 4'!F47</f>
        <v>0</v>
      </c>
      <c r="F163" s="135"/>
      <c r="G163" s="144"/>
      <c r="H163" s="144"/>
      <c r="I163" s="144"/>
      <c r="J163" s="144"/>
      <c r="K163" s="144"/>
    </row>
    <row r="164" spans="1:11" s="58" customFormat="1" ht="104.25" customHeight="1" x14ac:dyDescent="0.3">
      <c r="A164" s="214"/>
      <c r="B164" s="170" t="s">
        <v>309</v>
      </c>
      <c r="C164" s="6" t="s">
        <v>227</v>
      </c>
      <c r="D164" s="113">
        <f>'Domain 4'!F48</f>
        <v>0</v>
      </c>
      <c r="F164" s="135"/>
      <c r="G164" s="144"/>
      <c r="H164" s="144"/>
      <c r="I164" s="144"/>
      <c r="J164" s="144"/>
      <c r="K164" s="144"/>
    </row>
    <row r="165" spans="1:11" s="58" customFormat="1" ht="104.25" customHeight="1" x14ac:dyDescent="0.3">
      <c r="A165" s="214"/>
      <c r="B165" s="170" t="s">
        <v>310</v>
      </c>
      <c r="C165" s="6" t="s">
        <v>228</v>
      </c>
      <c r="D165" s="113">
        <f>'Domain 4'!F49</f>
        <v>0</v>
      </c>
      <c r="F165" s="135"/>
      <c r="G165" s="144"/>
      <c r="H165" s="144"/>
      <c r="I165" s="144"/>
      <c r="J165" s="144"/>
      <c r="K165" s="144"/>
    </row>
    <row r="166" spans="1:11" s="58" customFormat="1" ht="104.25" customHeight="1" x14ac:dyDescent="0.3">
      <c r="A166" s="214"/>
      <c r="B166" s="170" t="s">
        <v>311</v>
      </c>
      <c r="C166" s="6" t="s">
        <v>229</v>
      </c>
      <c r="D166" s="113">
        <f>'Domain 4'!F50</f>
        <v>0</v>
      </c>
      <c r="F166" s="135"/>
      <c r="G166" s="144"/>
      <c r="H166" s="144"/>
      <c r="I166" s="144"/>
      <c r="J166" s="144"/>
      <c r="K166" s="144"/>
    </row>
    <row r="167" spans="1:11" s="58" customFormat="1" ht="104.25" customHeight="1" x14ac:dyDescent="0.3">
      <c r="A167" s="214"/>
      <c r="B167" s="170" t="s">
        <v>312</v>
      </c>
      <c r="C167" s="6" t="s">
        <v>230</v>
      </c>
      <c r="D167" s="113">
        <f>'Domain 4'!F51</f>
        <v>0</v>
      </c>
      <c r="F167" s="135"/>
      <c r="G167" s="144"/>
      <c r="H167" s="144"/>
      <c r="I167" s="144"/>
      <c r="J167" s="144"/>
      <c r="K167" s="144"/>
    </row>
    <row r="168" spans="1:11" s="58" customFormat="1" ht="104.25" customHeight="1" x14ac:dyDescent="0.3">
      <c r="A168" s="214"/>
      <c r="B168" s="170" t="s">
        <v>313</v>
      </c>
      <c r="C168" s="6" t="s">
        <v>231</v>
      </c>
      <c r="D168" s="113">
        <f>'Domain 4'!F52</f>
        <v>0</v>
      </c>
      <c r="F168" s="135"/>
      <c r="G168" s="144"/>
      <c r="H168" s="144"/>
      <c r="I168" s="144"/>
      <c r="J168" s="144"/>
      <c r="K168" s="144"/>
    </row>
    <row r="169" spans="1:11" s="58" customFormat="1" ht="104.25" customHeight="1" x14ac:dyDescent="0.3">
      <c r="A169" s="214"/>
      <c r="B169" s="113">
        <v>18.600000000000001</v>
      </c>
      <c r="C169" s="6" t="s">
        <v>232</v>
      </c>
      <c r="D169" s="113">
        <f>'Domain 4'!D53</f>
        <v>0</v>
      </c>
      <c r="E169" s="154"/>
      <c r="F169" s="137"/>
      <c r="G169" s="144"/>
      <c r="H169" s="144"/>
      <c r="I169" s="144"/>
      <c r="J169" s="144"/>
      <c r="K169" s="144"/>
    </row>
    <row r="170" spans="1:11" s="58" customFormat="1" ht="104.25" customHeight="1" x14ac:dyDescent="0.3">
      <c r="A170" s="214"/>
      <c r="B170" s="113">
        <v>18.7</v>
      </c>
      <c r="C170" s="6" t="s">
        <v>233</v>
      </c>
      <c r="D170" s="113">
        <f>'Domain 4'!D54</f>
        <v>0</v>
      </c>
      <c r="E170" s="154"/>
      <c r="F170" s="137"/>
      <c r="G170" s="144"/>
      <c r="H170" s="144"/>
      <c r="I170" s="144"/>
      <c r="J170" s="144"/>
      <c r="K170" s="144"/>
    </row>
    <row r="171" spans="1:11" s="58" customFormat="1" ht="104.25" customHeight="1" x14ac:dyDescent="0.3">
      <c r="A171" s="214"/>
      <c r="B171" s="113">
        <v>18.8</v>
      </c>
      <c r="C171" s="6" t="s">
        <v>234</v>
      </c>
      <c r="D171" s="113">
        <f>'Domain 4'!D55</f>
        <v>0</v>
      </c>
      <c r="E171" s="154"/>
      <c r="F171" s="137"/>
      <c r="G171" s="144"/>
      <c r="H171" s="144"/>
      <c r="I171" s="144"/>
      <c r="J171" s="144"/>
      <c r="K171" s="144"/>
    </row>
    <row r="172" spans="1:11" s="58" customFormat="1" ht="104.25" customHeight="1" x14ac:dyDescent="0.3">
      <c r="A172" s="214"/>
      <c r="B172" s="113">
        <v>18.899999999999999</v>
      </c>
      <c r="C172" s="6" t="s">
        <v>235</v>
      </c>
      <c r="D172" s="113">
        <f>'Domain 4'!D56</f>
        <v>0</v>
      </c>
      <c r="E172" s="154"/>
      <c r="F172" s="137"/>
      <c r="G172" s="144"/>
      <c r="H172" s="144"/>
      <c r="I172" s="144"/>
      <c r="J172" s="144"/>
      <c r="K172" s="144"/>
    </row>
    <row r="173" spans="1:11" s="58" customFormat="1" ht="104.25" customHeight="1" x14ac:dyDescent="0.3">
      <c r="A173" s="214"/>
      <c r="B173" s="113">
        <v>18.11</v>
      </c>
      <c r="C173" s="6" t="s">
        <v>236</v>
      </c>
      <c r="D173" s="113">
        <f>'Domain 4'!D57</f>
        <v>0</v>
      </c>
      <c r="E173" s="154"/>
      <c r="F173" s="137"/>
      <c r="G173" s="144"/>
      <c r="H173" s="144"/>
      <c r="I173" s="144"/>
      <c r="J173" s="144"/>
      <c r="K173" s="144"/>
    </row>
    <row r="174" spans="1:11" s="58" customFormat="1" ht="104.25" customHeight="1" x14ac:dyDescent="0.3">
      <c r="A174" s="214"/>
      <c r="B174" s="113">
        <v>18.12</v>
      </c>
      <c r="C174" s="6" t="s">
        <v>237</v>
      </c>
      <c r="D174" s="113">
        <f>'Domain 4'!D58</f>
        <v>0</v>
      </c>
      <c r="E174" s="154"/>
      <c r="F174" s="137"/>
      <c r="G174" s="144"/>
      <c r="H174" s="144"/>
      <c r="I174" s="144"/>
      <c r="J174" s="144"/>
      <c r="K174" s="144"/>
    </row>
    <row r="175" spans="1:11" s="58" customFormat="1" ht="104.25" customHeight="1" x14ac:dyDescent="0.3">
      <c r="A175" s="214"/>
      <c r="B175" s="113">
        <v>18.13</v>
      </c>
      <c r="C175" s="6" t="s">
        <v>238</v>
      </c>
      <c r="D175" s="113">
        <f>'Domain 4'!D59</f>
        <v>0</v>
      </c>
      <c r="E175" s="154"/>
      <c r="F175" s="137"/>
      <c r="G175" s="144"/>
      <c r="H175" s="144"/>
      <c r="I175" s="144"/>
      <c r="J175" s="144"/>
      <c r="K175" s="144"/>
    </row>
    <row r="176" spans="1:11" s="58" customFormat="1" ht="104.25" customHeight="1" x14ac:dyDescent="0.3">
      <c r="A176" s="214"/>
      <c r="B176" s="170" t="s">
        <v>239</v>
      </c>
      <c r="C176" s="6" t="s">
        <v>240</v>
      </c>
      <c r="D176" s="113">
        <f>'Domain 4'!F60</f>
        <v>0</v>
      </c>
      <c r="F176" s="135"/>
      <c r="G176" s="144"/>
      <c r="H176" s="144"/>
      <c r="I176" s="144"/>
      <c r="J176" s="144"/>
      <c r="K176" s="144"/>
    </row>
    <row r="177" spans="1:11" s="58" customFormat="1" ht="104.25" customHeight="1" x14ac:dyDescent="0.3">
      <c r="A177" s="214"/>
      <c r="B177" s="113">
        <v>18.14</v>
      </c>
      <c r="C177" s="6" t="s">
        <v>241</v>
      </c>
      <c r="D177" s="113">
        <f>'Domain 4'!D61</f>
        <v>0</v>
      </c>
      <c r="E177" s="154"/>
      <c r="F177" s="137"/>
      <c r="G177" s="144"/>
      <c r="H177" s="144"/>
      <c r="I177" s="144"/>
      <c r="J177" s="144"/>
      <c r="K177" s="144"/>
    </row>
    <row r="178" spans="1:11" s="58" customFormat="1" ht="104.25" customHeight="1" x14ac:dyDescent="0.3">
      <c r="A178" s="214"/>
      <c r="B178" s="113">
        <v>18.149999999999999</v>
      </c>
      <c r="C178" s="6" t="s">
        <v>242</v>
      </c>
      <c r="D178" s="113">
        <f>'Domain 4'!D62</f>
        <v>0</v>
      </c>
      <c r="E178" s="154"/>
      <c r="F178" s="137"/>
      <c r="G178" s="144"/>
      <c r="H178" s="144"/>
      <c r="I178" s="144"/>
      <c r="J178" s="144"/>
      <c r="K178" s="144"/>
    </row>
    <row r="179" spans="1:11" s="58" customFormat="1" ht="104.25" customHeight="1" x14ac:dyDescent="0.3">
      <c r="A179" s="214"/>
      <c r="B179" s="113">
        <v>18.16</v>
      </c>
      <c r="C179" s="6" t="s">
        <v>243</v>
      </c>
      <c r="D179" s="113">
        <f>'Domain 4'!D63</f>
        <v>0</v>
      </c>
      <c r="E179" s="154"/>
      <c r="F179" s="137"/>
      <c r="G179" s="144"/>
      <c r="H179" s="144"/>
      <c r="I179" s="144"/>
      <c r="J179" s="144"/>
      <c r="K179" s="144"/>
    </row>
    <row r="180" spans="1:11" s="58" customFormat="1" ht="104.25" customHeight="1" x14ac:dyDescent="0.3">
      <c r="A180" s="214"/>
      <c r="B180" s="170" t="s">
        <v>244</v>
      </c>
      <c r="C180" s="6" t="s">
        <v>245</v>
      </c>
      <c r="D180" s="113">
        <f>'Domain 4'!F64</f>
        <v>0</v>
      </c>
      <c r="F180" s="135"/>
      <c r="G180" s="144"/>
      <c r="H180" s="144"/>
      <c r="I180" s="144"/>
      <c r="J180" s="144"/>
      <c r="K180" s="144"/>
    </row>
    <row r="181" spans="1:11" s="58" customFormat="1" ht="104.25" customHeight="1" x14ac:dyDescent="0.3">
      <c r="A181" s="214"/>
      <c r="B181" s="170" t="s">
        <v>317</v>
      </c>
      <c r="C181" s="6" t="s">
        <v>246</v>
      </c>
      <c r="D181" s="113">
        <f>'Domain 4'!F65</f>
        <v>0</v>
      </c>
      <c r="F181" s="135"/>
      <c r="G181" s="144"/>
      <c r="H181" s="144"/>
      <c r="I181" s="144"/>
      <c r="J181" s="144"/>
      <c r="K181" s="144"/>
    </row>
    <row r="182" spans="1:11" s="58" customFormat="1" ht="104.25" customHeight="1" thickBot="1" x14ac:dyDescent="0.35">
      <c r="A182" s="215"/>
      <c r="B182" s="113">
        <v>18.170000000000002</v>
      </c>
      <c r="C182" s="6" t="s">
        <v>247</v>
      </c>
      <c r="D182" s="113">
        <f>'Domain 4'!D66</f>
        <v>0</v>
      </c>
      <c r="E182" s="155"/>
      <c r="F182" s="149"/>
      <c r="G182" s="144"/>
      <c r="H182" s="144"/>
      <c r="I182" s="144"/>
      <c r="J182" s="144"/>
      <c r="K182" s="144"/>
    </row>
    <row r="183" spans="1:11" s="58" customFormat="1" ht="104.25" customHeight="1" x14ac:dyDescent="0.3">
      <c r="A183" s="219" t="s">
        <v>362</v>
      </c>
      <c r="B183" s="113">
        <v>19.100000000000001</v>
      </c>
      <c r="C183" s="6" t="s">
        <v>248</v>
      </c>
      <c r="D183" s="113">
        <f>'Domain 4'!D67</f>
        <v>0</v>
      </c>
      <c r="E183" s="156"/>
      <c r="F183" s="138"/>
      <c r="G183" s="144"/>
      <c r="H183" s="144"/>
      <c r="I183" s="144"/>
      <c r="J183" s="144"/>
      <c r="K183" s="144"/>
    </row>
    <row r="184" spans="1:11" s="58" customFormat="1" ht="104.25" customHeight="1" x14ac:dyDescent="0.3">
      <c r="A184" s="220"/>
      <c r="B184" s="113">
        <v>19.2</v>
      </c>
      <c r="C184" s="6" t="s">
        <v>249</v>
      </c>
      <c r="D184" s="113">
        <f>'Domain 4'!D68</f>
        <v>0</v>
      </c>
      <c r="E184" s="154"/>
      <c r="F184" s="137"/>
      <c r="G184" s="144"/>
      <c r="H184" s="144"/>
      <c r="I184" s="144"/>
      <c r="J184" s="144"/>
      <c r="K184" s="144"/>
    </row>
    <row r="185" spans="1:11" s="58" customFormat="1" ht="104.25" customHeight="1" x14ac:dyDescent="0.3">
      <c r="A185" s="220"/>
      <c r="B185" s="113">
        <v>19.3</v>
      </c>
      <c r="C185" s="6" t="s">
        <v>250</v>
      </c>
      <c r="D185" s="113">
        <f>'Domain 4'!D69</f>
        <v>0</v>
      </c>
      <c r="E185" s="154"/>
      <c r="F185" s="137"/>
      <c r="G185" s="144"/>
      <c r="H185" s="144"/>
      <c r="I185" s="144"/>
      <c r="J185" s="144"/>
      <c r="K185" s="144"/>
    </row>
    <row r="186" spans="1:11" s="58" customFormat="1" ht="104.25" customHeight="1" x14ac:dyDescent="0.3">
      <c r="A186" s="220"/>
      <c r="B186" s="113">
        <v>19.399999999999999</v>
      </c>
      <c r="C186" s="6" t="s">
        <v>251</v>
      </c>
      <c r="D186" s="113">
        <f>'Domain 4'!D70</f>
        <v>0</v>
      </c>
      <c r="E186" s="154"/>
      <c r="F186" s="137"/>
      <c r="G186" s="144"/>
      <c r="H186" s="144"/>
      <c r="I186" s="144"/>
      <c r="J186" s="144"/>
      <c r="K186" s="144"/>
    </row>
    <row r="187" spans="1:11" s="58" customFormat="1" ht="104.25" customHeight="1" x14ac:dyDescent="0.3">
      <c r="A187" s="220"/>
      <c r="B187" s="113">
        <v>19.5</v>
      </c>
      <c r="C187" s="6" t="s">
        <v>252</v>
      </c>
      <c r="D187" s="113">
        <f>'Domain 4'!D71</f>
        <v>0</v>
      </c>
      <c r="E187" s="154"/>
      <c r="F187" s="137"/>
      <c r="G187" s="144"/>
      <c r="H187" s="144"/>
      <c r="I187" s="144"/>
      <c r="J187" s="144"/>
      <c r="K187" s="144"/>
    </row>
    <row r="188" spans="1:11" s="58" customFormat="1" ht="104.25" customHeight="1" x14ac:dyDescent="0.3">
      <c r="A188" s="220"/>
      <c r="B188" s="113">
        <v>19.600000000000001</v>
      </c>
      <c r="C188" s="6" t="s">
        <v>253</v>
      </c>
      <c r="D188" s="113">
        <f>'Domain 4'!D72</f>
        <v>0</v>
      </c>
      <c r="E188" s="154"/>
      <c r="F188" s="137"/>
      <c r="G188" s="144"/>
      <c r="H188" s="144"/>
      <c r="I188" s="144"/>
      <c r="J188" s="144"/>
      <c r="K188" s="144"/>
    </row>
    <row r="189" spans="1:11" s="58" customFormat="1" ht="104.25" customHeight="1" x14ac:dyDescent="0.3">
      <c r="A189" s="220"/>
      <c r="B189" s="170" t="s">
        <v>314</v>
      </c>
      <c r="C189" s="6" t="s">
        <v>254</v>
      </c>
      <c r="D189" s="113">
        <f>'Domain 4'!F73</f>
        <v>0</v>
      </c>
      <c r="F189" s="135"/>
      <c r="G189" s="144"/>
      <c r="H189" s="144"/>
      <c r="I189" s="144"/>
      <c r="J189" s="144"/>
      <c r="K189" s="144"/>
    </row>
    <row r="190" spans="1:11" s="58" customFormat="1" ht="104.25" customHeight="1" x14ac:dyDescent="0.3">
      <c r="A190" s="220"/>
      <c r="B190" s="170" t="s">
        <v>315</v>
      </c>
      <c r="C190" s="6" t="s">
        <v>255</v>
      </c>
      <c r="D190" s="113">
        <f>'Domain 4'!F74</f>
        <v>0</v>
      </c>
      <c r="F190" s="135"/>
      <c r="G190" s="144"/>
      <c r="H190" s="144"/>
      <c r="I190" s="144"/>
      <c r="J190" s="144"/>
      <c r="K190" s="144"/>
    </row>
    <row r="191" spans="1:11" s="58" customFormat="1" ht="104.25" customHeight="1" thickBot="1" x14ac:dyDescent="0.35">
      <c r="A191" s="221"/>
      <c r="B191" s="170" t="s">
        <v>316</v>
      </c>
      <c r="C191" s="6" t="s">
        <v>256</v>
      </c>
      <c r="D191" s="113">
        <f>'Domain 4'!F75</f>
        <v>0</v>
      </c>
      <c r="F191" s="135"/>
      <c r="G191" s="144"/>
      <c r="H191" s="144"/>
      <c r="I191" s="144"/>
      <c r="J191" s="144"/>
      <c r="K191" s="144"/>
    </row>
    <row r="192" spans="1:11" s="58" customFormat="1" ht="104.25" customHeight="1" x14ac:dyDescent="0.3">
      <c r="A192" s="218" t="s">
        <v>363</v>
      </c>
      <c r="B192" s="113">
        <v>20.100000000000001</v>
      </c>
      <c r="C192" s="6" t="s">
        <v>257</v>
      </c>
      <c r="D192" s="113">
        <f>'Domain 4'!D76</f>
        <v>0</v>
      </c>
      <c r="E192" s="154"/>
      <c r="F192" s="138"/>
      <c r="G192" s="144"/>
      <c r="H192" s="144"/>
      <c r="I192" s="144"/>
      <c r="J192" s="144"/>
      <c r="K192" s="144"/>
    </row>
    <row r="193" spans="1:11" s="58" customFormat="1" ht="139.5" customHeight="1" x14ac:dyDescent="0.3">
      <c r="A193" s="214"/>
      <c r="B193" s="113">
        <v>20.2</v>
      </c>
      <c r="C193" s="6" t="s">
        <v>258</v>
      </c>
      <c r="D193" s="113">
        <f>'Domain 4'!D77</f>
        <v>0</v>
      </c>
      <c r="E193" s="154"/>
      <c r="F193" s="137"/>
      <c r="G193" s="144"/>
      <c r="H193" s="144"/>
      <c r="I193" s="144"/>
      <c r="J193" s="144"/>
      <c r="K193" s="144"/>
    </row>
    <row r="194" spans="1:11" s="58" customFormat="1" ht="104.25" customHeight="1" x14ac:dyDescent="0.3">
      <c r="A194" s="214"/>
      <c r="B194" s="113">
        <v>20.3</v>
      </c>
      <c r="C194" s="6" t="s">
        <v>259</v>
      </c>
      <c r="D194" s="113">
        <f>'Domain 4'!D78</f>
        <v>0</v>
      </c>
      <c r="E194" s="154"/>
      <c r="F194" s="137"/>
      <c r="G194" s="144"/>
      <c r="H194" s="144"/>
      <c r="I194" s="144"/>
      <c r="J194" s="144"/>
      <c r="K194" s="144"/>
    </row>
    <row r="195" spans="1:11" s="58" customFormat="1" ht="104.25" customHeight="1" x14ac:dyDescent="0.3">
      <c r="A195" s="214"/>
      <c r="B195" s="170" t="s">
        <v>318</v>
      </c>
      <c r="C195" s="6" t="s">
        <v>260</v>
      </c>
      <c r="D195" s="113">
        <f>'Domain 4'!F79</f>
        <v>0</v>
      </c>
      <c r="F195" s="135"/>
      <c r="G195" s="144"/>
      <c r="H195" s="144"/>
      <c r="I195" s="144"/>
      <c r="J195" s="144"/>
      <c r="K195" s="144"/>
    </row>
    <row r="196" spans="1:11" s="58" customFormat="1" ht="104.25" customHeight="1" x14ac:dyDescent="0.3">
      <c r="A196" s="214"/>
      <c r="B196" s="170" t="s">
        <v>319</v>
      </c>
      <c r="C196" s="6" t="s">
        <v>261</v>
      </c>
      <c r="D196" s="113">
        <f>'Domain 4'!F80</f>
        <v>0</v>
      </c>
      <c r="F196" s="135"/>
      <c r="G196" s="144"/>
      <c r="H196" s="144"/>
      <c r="I196" s="144"/>
      <c r="J196" s="144"/>
      <c r="K196" s="144"/>
    </row>
    <row r="197" spans="1:11" s="58" customFormat="1" ht="104.25" customHeight="1" x14ac:dyDescent="0.3">
      <c r="A197" s="214"/>
      <c r="B197" s="170" t="s">
        <v>320</v>
      </c>
      <c r="C197" s="6" t="s">
        <v>262</v>
      </c>
      <c r="D197" s="113">
        <f>'Domain 4'!F81</f>
        <v>0</v>
      </c>
      <c r="F197" s="135"/>
      <c r="G197" s="144"/>
      <c r="H197" s="144"/>
      <c r="I197" s="144"/>
      <c r="J197" s="144"/>
      <c r="K197" s="144"/>
    </row>
    <row r="198" spans="1:11" s="58" customFormat="1" ht="104.25" customHeight="1" x14ac:dyDescent="0.3">
      <c r="A198" s="214"/>
      <c r="B198" s="170" t="s">
        <v>321</v>
      </c>
      <c r="C198" s="6" t="s">
        <v>263</v>
      </c>
      <c r="D198" s="113">
        <f>'Domain 4'!F82</f>
        <v>0</v>
      </c>
      <c r="F198" s="135"/>
      <c r="G198" s="144"/>
      <c r="H198" s="144"/>
      <c r="I198" s="144"/>
      <c r="J198" s="144"/>
      <c r="K198" s="144"/>
    </row>
    <row r="199" spans="1:11" s="58" customFormat="1" ht="104.25" customHeight="1" thickBot="1" x14ac:dyDescent="0.35">
      <c r="A199" s="215"/>
      <c r="B199" s="113">
        <v>20.399999999999999</v>
      </c>
      <c r="C199" s="6" t="s">
        <v>264</v>
      </c>
      <c r="D199" s="113">
        <f>'Domain 4'!D83</f>
        <v>0</v>
      </c>
      <c r="E199" s="155"/>
      <c r="F199" s="149"/>
      <c r="G199" s="144"/>
      <c r="H199" s="144"/>
      <c r="I199" s="144"/>
      <c r="J199" s="144"/>
      <c r="K199" s="144"/>
    </row>
    <row r="200" spans="1:11" s="58" customFormat="1" ht="104.25" customHeight="1" x14ac:dyDescent="0.3">
      <c r="A200" s="219" t="s">
        <v>364</v>
      </c>
      <c r="B200" s="170">
        <v>21.1</v>
      </c>
      <c r="C200" s="6" t="s">
        <v>265</v>
      </c>
      <c r="D200" s="113">
        <f>'Domain 4'!D84</f>
        <v>0</v>
      </c>
      <c r="E200" s="156"/>
      <c r="F200" s="138"/>
      <c r="G200" s="144"/>
      <c r="H200" s="144"/>
      <c r="I200" s="144"/>
      <c r="J200" s="144"/>
      <c r="K200" s="144"/>
    </row>
    <row r="201" spans="1:11" s="58" customFormat="1" ht="104.25" customHeight="1" x14ac:dyDescent="0.3">
      <c r="A201" s="220"/>
      <c r="B201" s="170">
        <v>21.2</v>
      </c>
      <c r="C201" s="6" t="s">
        <v>266</v>
      </c>
      <c r="D201" s="113">
        <f>'Domain 4'!D85</f>
        <v>0</v>
      </c>
      <c r="E201" s="154"/>
      <c r="F201" s="137"/>
      <c r="G201" s="144"/>
      <c r="H201" s="144"/>
      <c r="I201" s="144"/>
      <c r="J201" s="144"/>
      <c r="K201" s="144"/>
    </row>
    <row r="202" spans="1:11" s="58" customFormat="1" ht="104.25" customHeight="1" x14ac:dyDescent="0.3">
      <c r="A202" s="220"/>
      <c r="B202" s="170">
        <v>21.5</v>
      </c>
      <c r="C202" s="6" t="s">
        <v>267</v>
      </c>
      <c r="D202" s="113">
        <f>'Domain 4'!D86</f>
        <v>0</v>
      </c>
      <c r="E202" s="154"/>
      <c r="F202" s="137"/>
      <c r="G202" s="144"/>
      <c r="H202" s="144"/>
      <c r="I202" s="144"/>
      <c r="J202" s="144"/>
      <c r="K202" s="144"/>
    </row>
    <row r="203" spans="1:11" s="58" customFormat="1" ht="104.25" customHeight="1" x14ac:dyDescent="0.3">
      <c r="A203" s="220"/>
      <c r="B203" s="170" t="s">
        <v>268</v>
      </c>
      <c r="C203" s="6" t="s">
        <v>269</v>
      </c>
      <c r="D203" s="113">
        <f>'Domain 4'!F87</f>
        <v>0</v>
      </c>
      <c r="F203" s="135"/>
      <c r="G203" s="144"/>
      <c r="H203" s="144"/>
      <c r="I203" s="144"/>
      <c r="J203" s="144"/>
      <c r="K203" s="144"/>
    </row>
    <row r="204" spans="1:11" s="58" customFormat="1" ht="104.25" customHeight="1" x14ac:dyDescent="0.3">
      <c r="A204" s="220"/>
      <c r="B204" s="170" t="s">
        <v>270</v>
      </c>
      <c r="C204" s="6" t="s">
        <v>271</v>
      </c>
      <c r="D204" s="113">
        <f>'Domain 4'!F88</f>
        <v>0</v>
      </c>
      <c r="F204" s="135"/>
      <c r="G204" s="144"/>
      <c r="H204" s="144"/>
      <c r="I204" s="144"/>
      <c r="J204" s="144"/>
      <c r="K204" s="144"/>
    </row>
    <row r="205" spans="1:11" s="58" customFormat="1" ht="104.25" customHeight="1" x14ac:dyDescent="0.3">
      <c r="A205" s="220"/>
      <c r="B205" s="170" t="s">
        <v>272</v>
      </c>
      <c r="C205" s="6" t="s">
        <v>273</v>
      </c>
      <c r="D205" s="113">
        <f>'Domain 4'!F89</f>
        <v>0</v>
      </c>
      <c r="F205" s="135"/>
      <c r="G205" s="144"/>
      <c r="H205" s="144"/>
      <c r="I205" s="144"/>
      <c r="J205" s="144"/>
      <c r="K205" s="144"/>
    </row>
    <row r="206" spans="1:11" s="58" customFormat="1" ht="104.25" customHeight="1" x14ac:dyDescent="0.3">
      <c r="A206" s="220"/>
      <c r="B206" s="170" t="s">
        <v>274</v>
      </c>
      <c r="C206" s="6" t="s">
        <v>275</v>
      </c>
      <c r="D206" s="113">
        <f>'Domain 4'!F90</f>
        <v>0</v>
      </c>
      <c r="F206" s="135"/>
      <c r="G206" s="144"/>
      <c r="H206" s="144"/>
      <c r="I206" s="144"/>
      <c r="J206" s="144"/>
      <c r="K206" s="144"/>
    </row>
    <row r="207" spans="1:11" s="58" customFormat="1" ht="104.25" customHeight="1" thickBot="1" x14ac:dyDescent="0.35">
      <c r="A207" s="221"/>
      <c r="B207" s="170" t="s">
        <v>276</v>
      </c>
      <c r="C207" s="6" t="s">
        <v>277</v>
      </c>
      <c r="D207" s="113">
        <f>'Domain 4'!F91</f>
        <v>0</v>
      </c>
      <c r="F207" s="135"/>
      <c r="G207" s="144"/>
      <c r="H207" s="144"/>
      <c r="I207" s="144"/>
      <c r="J207" s="144"/>
      <c r="K207" s="144"/>
    </row>
    <row r="208" spans="1:11" s="58" customFormat="1" ht="104.25" customHeight="1" thickBot="1" x14ac:dyDescent="0.35">
      <c r="A208" s="145" t="s">
        <v>366</v>
      </c>
      <c r="B208" s="173">
        <v>22.1</v>
      </c>
      <c r="C208" s="174" t="s">
        <v>278</v>
      </c>
      <c r="D208" s="113">
        <f>'Domain 5'!D4</f>
        <v>0</v>
      </c>
      <c r="E208" s="160"/>
      <c r="F208" s="153"/>
      <c r="G208" s="144"/>
      <c r="H208" s="144"/>
      <c r="I208" s="144"/>
      <c r="J208" s="144"/>
      <c r="K208" s="144"/>
    </row>
    <row r="209" spans="1:11" s="58" customFormat="1" ht="104.25" customHeight="1" x14ac:dyDescent="0.3">
      <c r="A209" s="214" t="s">
        <v>367</v>
      </c>
      <c r="B209" s="173">
        <v>23.1</v>
      </c>
      <c r="C209" s="3" t="s">
        <v>279</v>
      </c>
      <c r="D209" s="113">
        <f>'Domain 5'!D5</f>
        <v>0</v>
      </c>
      <c r="E209" s="161"/>
      <c r="F209" s="141"/>
      <c r="G209" s="144"/>
      <c r="H209" s="144"/>
      <c r="I209" s="144"/>
      <c r="J209" s="144"/>
      <c r="K209" s="144"/>
    </row>
    <row r="210" spans="1:11" s="58" customFormat="1" ht="104.25" customHeight="1" x14ac:dyDescent="0.3">
      <c r="A210" s="214"/>
      <c r="B210" s="173">
        <v>23.2</v>
      </c>
      <c r="C210" s="3" t="s">
        <v>280</v>
      </c>
      <c r="D210" s="113">
        <f>'Domain 5'!D6</f>
        <v>0</v>
      </c>
      <c r="E210" s="162"/>
      <c r="F210" s="140"/>
      <c r="G210" s="144"/>
      <c r="H210" s="144"/>
      <c r="I210" s="144"/>
      <c r="J210" s="144"/>
      <c r="K210" s="144"/>
    </row>
    <row r="211" spans="1:11" s="58" customFormat="1" ht="104.25" customHeight="1" x14ac:dyDescent="0.3">
      <c r="A211" s="214"/>
      <c r="B211" s="173">
        <v>23.3</v>
      </c>
      <c r="C211" s="3" t="s">
        <v>281</v>
      </c>
      <c r="D211" s="113">
        <f>'Domain 5'!D7</f>
        <v>0</v>
      </c>
      <c r="E211" s="162"/>
      <c r="F211" s="140"/>
      <c r="G211" s="144"/>
      <c r="H211" s="144"/>
      <c r="I211" s="144"/>
      <c r="J211" s="144"/>
      <c r="K211" s="144"/>
    </row>
    <row r="212" spans="1:11" s="58" customFormat="1" ht="104.25" customHeight="1" x14ac:dyDescent="0.3">
      <c r="A212" s="214"/>
      <c r="B212" s="173">
        <v>23.4</v>
      </c>
      <c r="C212" s="3" t="s">
        <v>282</v>
      </c>
      <c r="D212" s="113">
        <f>'Domain 5'!D8</f>
        <v>0</v>
      </c>
      <c r="E212" s="162"/>
      <c r="F212" s="140"/>
      <c r="G212" s="144"/>
      <c r="H212" s="144"/>
      <c r="I212" s="144"/>
      <c r="J212" s="144"/>
      <c r="K212" s="144"/>
    </row>
    <row r="213" spans="1:11" s="58" customFormat="1" ht="104.25" customHeight="1" x14ac:dyDescent="0.3">
      <c r="A213" s="214"/>
      <c r="B213" s="173">
        <v>23.5</v>
      </c>
      <c r="C213" s="3" t="s">
        <v>283</v>
      </c>
      <c r="D213" s="113">
        <f>'Domain 5'!D9</f>
        <v>0</v>
      </c>
      <c r="E213" s="162"/>
      <c r="F213" s="140"/>
      <c r="G213" s="144"/>
      <c r="H213" s="144"/>
      <c r="I213" s="144"/>
      <c r="J213" s="144"/>
      <c r="K213" s="144"/>
    </row>
    <row r="214" spans="1:11" s="58" customFormat="1" ht="104.25" customHeight="1" x14ac:dyDescent="0.3">
      <c r="A214" s="214"/>
      <c r="B214" s="173">
        <v>23.6</v>
      </c>
      <c r="C214" s="3" t="s">
        <v>284</v>
      </c>
      <c r="D214" s="113">
        <f>'Domain 5'!D10</f>
        <v>0</v>
      </c>
      <c r="E214" s="162"/>
      <c r="F214" s="140"/>
      <c r="G214" s="144"/>
      <c r="H214" s="144"/>
      <c r="I214" s="144"/>
      <c r="J214" s="144"/>
      <c r="K214" s="144"/>
    </row>
    <row r="215" spans="1:11" s="58" customFormat="1" ht="104.25" customHeight="1" x14ac:dyDescent="0.3">
      <c r="A215" s="214"/>
      <c r="B215" s="173">
        <v>23.7</v>
      </c>
      <c r="C215" s="3" t="s">
        <v>285</v>
      </c>
      <c r="D215" s="113">
        <f>'Domain 5'!D11</f>
        <v>0</v>
      </c>
      <c r="E215" s="162"/>
      <c r="F215" s="140"/>
      <c r="G215" s="144"/>
      <c r="H215" s="144"/>
      <c r="I215" s="144"/>
      <c r="J215" s="144"/>
      <c r="K215" s="144"/>
    </row>
    <row r="216" spans="1:11" s="58" customFormat="1" ht="104.25" customHeight="1" thickBot="1" x14ac:dyDescent="0.35">
      <c r="A216" s="215"/>
      <c r="B216" s="173">
        <v>23.8</v>
      </c>
      <c r="C216" s="3" t="s">
        <v>286</v>
      </c>
      <c r="D216" s="113">
        <f>'Domain 5'!D12</f>
        <v>0</v>
      </c>
      <c r="E216" s="163"/>
      <c r="F216" s="152"/>
      <c r="G216" s="144"/>
      <c r="H216" s="144"/>
      <c r="I216" s="144"/>
      <c r="J216" s="144"/>
      <c r="K216" s="144"/>
    </row>
  </sheetData>
  <autoFilter ref="A3:W216">
    <filterColumn colId="4" showButton="0"/>
  </autoFilter>
  <mergeCells count="24">
    <mergeCell ref="A27:A28"/>
    <mergeCell ref="A29:A45"/>
    <mergeCell ref="A46:A49"/>
    <mergeCell ref="A50:A56"/>
    <mergeCell ref="E2:F2"/>
    <mergeCell ref="E3:F3"/>
    <mergeCell ref="A4:A6"/>
    <mergeCell ref="A7:A20"/>
    <mergeCell ref="A209:A216"/>
    <mergeCell ref="A1:K1"/>
    <mergeCell ref="A139:A146"/>
    <mergeCell ref="A147:A157"/>
    <mergeCell ref="A158:A182"/>
    <mergeCell ref="A183:A191"/>
    <mergeCell ref="A192:A199"/>
    <mergeCell ref="A200:A207"/>
    <mergeCell ref="A57:A64"/>
    <mergeCell ref="A65:A81"/>
    <mergeCell ref="A82:A109"/>
    <mergeCell ref="A110:A118"/>
    <mergeCell ref="A119:A121"/>
    <mergeCell ref="A122:A138"/>
    <mergeCell ref="A21:A23"/>
    <mergeCell ref="A24:A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election activeCell="M29" sqref="M29"/>
    </sheetView>
  </sheetViews>
  <sheetFormatPr defaultRowHeight="14.4" x14ac:dyDescent="0.3"/>
  <cols>
    <col min="1" max="1" width="13.5546875" customWidth="1"/>
    <col min="3" max="3" width="11" customWidth="1"/>
    <col min="5" max="5" width="11" customWidth="1"/>
    <col min="7" max="8" width="11" customWidth="1"/>
    <col min="9" max="9" width="12.44140625" customWidth="1"/>
    <col min="11" max="11" width="15.33203125" customWidth="1"/>
    <col min="12" max="12" width="14.6640625" customWidth="1"/>
  </cols>
  <sheetData>
    <row r="1" spans="1:9" x14ac:dyDescent="0.3">
      <c r="A1" t="s">
        <v>288</v>
      </c>
      <c r="C1" t="s">
        <v>291</v>
      </c>
      <c r="E1" t="s">
        <v>294</v>
      </c>
      <c r="F1" t="s">
        <v>291</v>
      </c>
    </row>
    <row r="2" spans="1:9" x14ac:dyDescent="0.3">
      <c r="A2" t="s">
        <v>289</v>
      </c>
      <c r="C2" t="s">
        <v>292</v>
      </c>
      <c r="E2" s="41" t="s">
        <v>293</v>
      </c>
      <c r="F2" s="41" t="s">
        <v>292</v>
      </c>
    </row>
    <row r="3" spans="1:9" x14ac:dyDescent="0.3">
      <c r="A3" t="s">
        <v>290</v>
      </c>
    </row>
    <row r="9" spans="1:9" x14ac:dyDescent="0.3">
      <c r="A9" t="s">
        <v>0</v>
      </c>
      <c r="C9" t="s">
        <v>288</v>
      </c>
      <c r="D9" t="s">
        <v>389</v>
      </c>
      <c r="E9" t="s">
        <v>390</v>
      </c>
      <c r="H9" t="s">
        <v>0</v>
      </c>
      <c r="I9" t="s">
        <v>392</v>
      </c>
    </row>
    <row r="10" spans="1:9" x14ac:dyDescent="0.3">
      <c r="A10" t="s">
        <v>393</v>
      </c>
      <c r="C10" t="s">
        <v>294</v>
      </c>
      <c r="D10" t="s">
        <v>294</v>
      </c>
      <c r="E10" t="s">
        <v>293</v>
      </c>
      <c r="G10">
        <v>2.1</v>
      </c>
      <c r="H10" t="s">
        <v>393</v>
      </c>
      <c r="I10" t="s">
        <v>294</v>
      </c>
    </row>
    <row r="11" spans="1:9" x14ac:dyDescent="0.3">
      <c r="A11" t="s">
        <v>394</v>
      </c>
      <c r="D11" t="s">
        <v>293</v>
      </c>
      <c r="H11" t="s">
        <v>394</v>
      </c>
      <c r="I11" t="s">
        <v>293</v>
      </c>
    </row>
    <row r="12" spans="1:9" x14ac:dyDescent="0.3">
      <c r="A12" t="s">
        <v>395</v>
      </c>
      <c r="E12" t="s">
        <v>391</v>
      </c>
      <c r="H12" t="s">
        <v>393</v>
      </c>
    </row>
    <row r="13" spans="1:9" x14ac:dyDescent="0.3">
      <c r="H13" t="s">
        <v>393</v>
      </c>
    </row>
    <row r="14" spans="1:9" x14ac:dyDescent="0.3">
      <c r="H14" t="s">
        <v>393</v>
      </c>
    </row>
  </sheetData>
  <dataValidations count="3">
    <dataValidation type="list" allowBlank="1" showInputMessage="1" showErrorMessage="1" sqref="I17:I18">
      <formula1>"INDIRECT($H$10)"</formula1>
    </dataValidation>
    <dataValidation type="list" allowBlank="1" showInputMessage="1" showErrorMessage="1" sqref="H10:H14">
      <formula1>Element</formula1>
    </dataValidation>
    <dataValidation type="list" allowBlank="1" showInputMessage="1" showErrorMessage="1" sqref="I10:I12">
      <formula1>INDIRECT(H10)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Domain 1</vt:lpstr>
      <vt:lpstr>Domain 2</vt:lpstr>
      <vt:lpstr>Domain 3</vt:lpstr>
      <vt:lpstr>Domain 4</vt:lpstr>
      <vt:lpstr>Domain 5</vt:lpstr>
      <vt:lpstr>Action Plan</vt:lpstr>
      <vt:lpstr>Drop Down options</vt:lpstr>
      <vt:lpstr>Element</vt:lpstr>
      <vt:lpstr>Fully_Met</vt:lpstr>
      <vt:lpstr>Not_Met</vt:lpstr>
      <vt:lpstr>Partially_Met</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mothosir.ali@nhs.net, 26319060</dc:creator>
  <cp:lastModifiedBy>Tracy Rogers</cp:lastModifiedBy>
  <dcterms:created xsi:type="dcterms:W3CDTF">2018-03-12T10:27:48Z</dcterms:created>
  <dcterms:modified xsi:type="dcterms:W3CDTF">2019-04-04T12:36:22Z</dcterms:modified>
</cp:coreProperties>
</file>